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460" windowHeight="17380" tabRatio="910" firstSheet="6" activeTab="6"/>
  </bookViews>
  <sheets>
    <sheet name="ichiran" sheetId="1" state="hidden" r:id="rId1"/>
    <sheet name="プログラム男子" sheetId="2" state="hidden" r:id="rId2"/>
    <sheet name="プログラム女子" sheetId="3" state="hidden" r:id="rId3"/>
    <sheet name="駅伝データ" sheetId="4" state="hidden" r:id="rId4"/>
    <sheet name="ロード名簿" sheetId="5" state="hidden" r:id="rId5"/>
    <sheet name="入力情報" sheetId="6" state="hidden" r:id="rId6"/>
    <sheet name="手引き" sheetId="7" r:id="rId7"/>
    <sheet name="①申込" sheetId="8" r:id="rId8"/>
    <sheet name="②駅伝（小学生）" sheetId="9" r:id="rId9"/>
    <sheet name="③クロカンレース" sheetId="10" r:id="rId10"/>
    <sheet name="④ｵｰﾀﾞｰ用紙（小学生）" sheetId="11" r:id="rId11"/>
  </sheets>
  <definedNames>
    <definedName name="_xlnm.Print_Area" localSheetId="10">'④ｵｰﾀﾞｰ用紙（小学生）'!$A$1:$AC$32</definedName>
    <definedName name="_xlnm.Print_Area" localSheetId="2">'プログラム女子'!$A$1:$F$27</definedName>
    <definedName name="_xlnm.Print_Area" localSheetId="1">'プログラム男子'!$A$1:$F$31</definedName>
    <definedName name="延岡学校情報" localSheetId="2">'入力情報'!#REF!</definedName>
    <definedName name="延岡学校情報">'入力情報'!#REF!</definedName>
    <definedName name="延岡学校名">'入力情報'!#REF!</definedName>
    <definedName name="学校情報">'入力情報'!$B$4:$G$9</definedName>
    <definedName name="学校名">'入力情報'!$B$4:$B$9</definedName>
    <definedName name="地区名">'入力情報'!$J$3:$J$6</definedName>
    <definedName name="東臼杵学校情報">'入力情報'!#REF!</definedName>
    <definedName name="東臼杵学校名">'入力情報'!#REF!</definedName>
  </definedNames>
  <calcPr fullCalcOnLoad="1"/>
</workbook>
</file>

<file path=xl/sharedStrings.xml><?xml version="1.0" encoding="utf-8"?>
<sst xmlns="http://schemas.openxmlformats.org/spreadsheetml/2006/main" count="231" uniqueCount="107">
  <si>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</si>
  <si>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</si>
  <si>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</si>
  <si>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</si>
  <si>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</si>
  <si>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</si>
  <si>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</si>
  <si>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</si>
  <si>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</si>
  <si>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</si>
  <si>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</si>
  <si>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</si>
  <si>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</si>
  <si>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</si>
  <si>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</si>
  <si>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ＮＯ</t>
  </si>
  <si>
    <t>チーム名</t>
  </si>
  <si>
    <t>監 督 名</t>
  </si>
  <si>
    <t>コーチ名</t>
  </si>
  <si>
    <t>登録</t>
  </si>
  <si>
    <t>【男子の部】</t>
  </si>
  <si>
    <t>ﾅﾝﾊﾞｰ</t>
  </si>
  <si>
    <t>監督名</t>
  </si>
  <si>
    <t>【女子の部】</t>
  </si>
  <si>
    <t>ロードレース大会選手名簿</t>
  </si>
  <si>
    <t>【　男　子　】</t>
  </si>
  <si>
    <t>【　女　子　】</t>
  </si>
  <si>
    <t>NO</t>
  </si>
  <si>
    <t>氏　名</t>
  </si>
  <si>
    <t>学校名</t>
  </si>
  <si>
    <t>小林Ｊｒｱｽﾘｰﾄ</t>
  </si>
  <si>
    <t>ｺﾊﾞﾔｼｼﾞｭﾆｱｱｽﾘｰﾄ</t>
  </si>
  <si>
    <t>細野ｺｽﾓｽ</t>
  </si>
  <si>
    <t>ﾎｿﾉｺｽﾓｽ</t>
  </si>
  <si>
    <t>新光陸上</t>
  </si>
  <si>
    <t>ｼﾝｺｳﾘｸｼﾞｮｳ</t>
  </si>
  <si>
    <t>紙屋陸上ｸﾗﾌﾞ</t>
  </si>
  <si>
    <t>ｶﾐﾔﾘｸｼﾞｮｳｸﾗﾌﾞ</t>
  </si>
  <si>
    <t>西都ﾘｸｼﾞｮｳ</t>
  </si>
  <si>
    <t>ｻｲﾄﾘｸｼﾞｮｳ</t>
  </si>
  <si>
    <t>その他　団体</t>
  </si>
  <si>
    <t xml:space="preserve"> </t>
  </si>
  <si>
    <t>第11回　小林市クロスカントリーリレー大会　申込書</t>
  </si>
  <si>
    <t>注意事項等</t>
  </si>
  <si>
    <t>（１）　シートは以下の４つがあります。（このシートを除く）</t>
  </si>
  <si>
    <t>　　　①申込</t>
  </si>
  <si>
    <t>・・・</t>
  </si>
  <si>
    <t>団体名などの基礎データを入力します。</t>
  </si>
  <si>
    <t>　　　②クロカンリレー</t>
  </si>
  <si>
    <t>クロカンリレーの部における監督および選手の登録をします。</t>
  </si>
  <si>
    <t>　　　③クロスカントリーレース</t>
  </si>
  <si>
    <t>クロカンレースの部における選手の登録をします。</t>
  </si>
  <si>
    <t>　　　④ｵｰﾀﾞｰ用紙</t>
  </si>
  <si>
    <r>
      <t>区間を記入し、大会当日の朝、</t>
    </r>
    <r>
      <rPr>
        <b/>
        <sz val="18"/>
        <rFont val="ＭＳ ゴシック"/>
        <family val="0"/>
      </rPr>
      <t>8:00</t>
    </r>
    <r>
      <rPr>
        <sz val="11"/>
        <rFont val="ＭＳ ゴシック"/>
        <family val="0"/>
      </rPr>
      <t>までに大会本部へ提出してください。</t>
    </r>
  </si>
  <si>
    <t>（２）　シートに</t>
  </si>
  <si>
    <t xml:space="preserve"> のような黄色のセルがあります。このセルに必要事項を記入してください。</t>
  </si>
  <si>
    <t>　　　なお、黄色のセルにカーソルを移動すると、ドロップダウンリストや注意事項が表示される場合があります。</t>
  </si>
  <si>
    <t xml:space="preserve">      その際は、その指示に従ってください。</t>
  </si>
  <si>
    <t>（３）　ひらがな・漢字は全角で、数字・ｶﾀｶﾅ・ｱﾙﾌｧﾍﾞｯﾄ・ﾊｲﾌﾝはすべて半角で入力してください。</t>
  </si>
  <si>
    <t>（４）　入力・確認の後、令和5年11月16日（木）のまでにこのファイルを大会事務局まで送信してください。</t>
  </si>
  <si>
    <t>　　　（E-mail)   kobayashirikukyo@yahoo.co.jp</t>
  </si>
  <si>
    <t>（５）　「④ｵｰﾀﾞｰ用紙」シートを印刷、確認してください。なお、区間を記入して、大会当日、8：00までに大会本部へ</t>
  </si>
  <si>
    <t>　　　提出してください。</t>
  </si>
  <si>
    <t>　　　　※申込書の入力等に関して不明な点は下記まで連絡ください。</t>
  </si>
  <si>
    <t xml:space="preserve"> 　　　　【小林陸協　記録担当】　森本潤葵　(℡)　携帯　080-2711-5881</t>
  </si>
  <si>
    <t>第11回　　小林市クロスカントリーリレー大会(小学生）　申込書
基礎データ入力</t>
  </si>
  <si>
    <t>（１）チーム名の入力</t>
  </si>
  <si>
    <t>（２）クロカンリレーの部参加チーム数の入力</t>
  </si>
  <si>
    <t>参加数</t>
  </si>
  <si>
    <t>（３）申込責任者等の入力</t>
  </si>
  <si>
    <t>申込責任者</t>
  </si>
  <si>
    <t>℡(緊急連絡先)</t>
  </si>
  <si>
    <t>※プログラム編成の際に、緊急に連絡を取る場</t>
  </si>
  <si>
    <t>　合があります。よろしければ、携帯電話の入</t>
  </si>
  <si>
    <t>　力をお願いします。</t>
  </si>
  <si>
    <t>第11回　小林市クロスカントリーリレー大会（小学生）　申込書
クロカンリレーの部　監督・選手登録シート</t>
  </si>
  <si>
    <t>【Ａチーム】</t>
  </si>
  <si>
    <t>【Ｂチーム】</t>
  </si>
  <si>
    <t>項目</t>
  </si>
  <si>
    <t>姓</t>
  </si>
  <si>
    <t>名</t>
  </si>
  <si>
    <t>ﾌﾘｾｲ</t>
  </si>
  <si>
    <t>ﾌﾘﾒｲ</t>
  </si>
  <si>
    <t>監督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</si>
  <si>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</si>
  <si>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</si>
  <si>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</si>
  <si>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</si>
  <si>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</si>
  <si>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</si>
  <si>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</si>
  <si>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</si>
  <si>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</si>
  <si>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</si>
  <si>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【Cチーム】</t>
  </si>
  <si>
    <t>クロスカントリーレース大会参加申込書</t>
  </si>
  <si>
    <t>※クロカンリレーの部に登録した選手はここで登録しないこと。</t>
  </si>
  <si>
    <t>（クロカンリレーの部に登録し、レースに出場しなかった生徒はここに登録しなくてもクロカンレースに出場できる。）</t>
  </si>
  <si>
    <t>第11回　小林市クロスカントリーリレー大会</t>
  </si>
  <si>
    <t>オーダー用紙（小学生）</t>
  </si>
  <si>
    <t>登録番号</t>
  </si>
  <si>
    <t>フリガナ</t>
  </si>
  <si>
    <t>学　年</t>
  </si>
  <si>
    <t>出走区間</t>
  </si>
  <si>
    <t>競技者氏名</t>
  </si>
  <si>
    <r>
      <t>　　　</t>
    </r>
    <r>
      <rPr>
        <b/>
        <i/>
        <sz val="16"/>
        <rFont val="ＭＳ ゴシック"/>
        <family val="0"/>
      </rPr>
      <t>※　男女区間を確認してください。（1区　3区　5区…女子　　　2区　4区　6区…男子）</t>
    </r>
  </si>
  <si>
    <t xml:space="preserve"> ※　上記用紙を大会当日の8：00までに大会本部へ提出してください。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</si>
</sst>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&quot;第　&quot;#&quot;　位&quot;"/>
    <numFmt numFmtId="179" formatCode="#&quot;　年&quot;"/>
    <numFmt numFmtId="180" formatCode="#&quot;時間&quot;##&quot;分&quot;##&quot;秒&quot;"/>
  </numFmts>
  <fonts count="45">
    <font>
      <sz val="11"/>
      <name val="ＭＳ Ｐゴシック"/>
      <family val="0"/>
    </font>
    <font>
      <sz val="11"/>
      <name val="Hiragino Maru Gothic ProN"/>
      <family val="0"/>
    </font>
    <font>
      <sz val="11"/>
      <name val="ＭＳ ゴシック"/>
      <family val="0"/>
    </font>
    <font>
      <b/>
      <sz val="36"/>
      <name val="ＭＳ ゴシック"/>
      <family val="0"/>
    </font>
    <font>
      <b/>
      <sz val="13"/>
      <name val="ＭＳ ゴシック"/>
      <family val="0"/>
    </font>
    <font>
      <b/>
      <sz val="14"/>
      <name val="ＭＳ ゴシック"/>
      <family val="0"/>
    </font>
    <font>
      <sz val="13"/>
      <name val="ＭＳ ゴシック"/>
      <family val="0"/>
    </font>
    <font>
      <sz val="16"/>
      <name val="ＭＳ ゴシック"/>
      <family val="0"/>
    </font>
    <font>
      <sz val="16"/>
      <name val="ＭＳ Ｐゴシック"/>
      <family val="0"/>
    </font>
    <font>
      <sz val="13"/>
      <name val="ＭＳ Ｐゴシック"/>
      <family val="0"/>
    </font>
    <font>
      <sz val="10"/>
      <name val="ＭＳ ゴシック"/>
      <family val="0"/>
    </font>
    <font>
      <sz val="14"/>
      <name val="ＭＳ ゴシック"/>
      <family val="0"/>
    </font>
    <font>
      <sz val="36"/>
      <name val="ＭＳ Ｐゴシック"/>
      <family val="0"/>
    </font>
    <font>
      <b/>
      <strike/>
      <sz val="14"/>
      <name val="ＭＳ ゴシック"/>
      <family val="0"/>
    </font>
    <font>
      <sz val="14"/>
      <name val="ＭＳ Ｐゴシック"/>
      <family val="0"/>
    </font>
    <font>
      <sz val="8"/>
      <name val="ＭＳ ゴシック"/>
      <family val="0"/>
    </font>
    <font>
      <b/>
      <sz val="20"/>
      <name val="ＭＳ ゴシック"/>
      <family val="0"/>
    </font>
    <font>
      <b/>
      <sz val="20"/>
      <name val="ＭＳ Ｐゴシック"/>
      <family val="0"/>
    </font>
    <font>
      <sz val="18"/>
      <color indexed="10"/>
      <name val="ＭＳ ゴシック"/>
      <family val="0"/>
    </font>
    <font>
      <sz val="18"/>
      <name val="ＭＳ ゴシック"/>
      <family val="0"/>
    </font>
    <font>
      <sz val="10"/>
      <color indexed="10"/>
      <name val="ＭＳ ゴシック"/>
      <family val="0"/>
    </font>
    <font>
      <sz val="11"/>
      <color indexed="39"/>
      <name val="ＭＳ ゴシック"/>
      <family val="0"/>
    </font>
    <font>
      <sz val="11"/>
      <name val="ＭＳ 明朝"/>
      <family val="0"/>
    </font>
    <font>
      <sz val="11"/>
      <color indexed="10"/>
      <name val="ＭＳ Ｐゴシック"/>
      <family val="0"/>
    </font>
    <font>
      <sz val="11"/>
      <color indexed="20"/>
      <name val="ＭＳ Ｐゴシック"/>
      <family val="0"/>
    </font>
    <font>
      <sz val="11"/>
      <color indexed="9"/>
      <name val="ＭＳ Ｐゴシック"/>
      <family val="0"/>
    </font>
    <font>
      <sz val="11"/>
      <color indexed="8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52"/>
      <name val="ＭＳ Ｐゴシック"/>
      <family val="0"/>
    </font>
    <font>
      <i/>
      <sz val="11"/>
      <color indexed="23"/>
      <name val="ＭＳ Ｐゴシック"/>
      <family val="0"/>
    </font>
    <font>
      <b/>
      <sz val="13"/>
      <color indexed="56"/>
      <name val="ＭＳ Ｐゴシック"/>
      <family val="0"/>
    </font>
    <font>
      <b/>
      <sz val="15"/>
      <color indexed="56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color indexed="17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60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b/>
      <sz val="18"/>
      <color indexed="56"/>
      <name val="ＭＳ Ｐゴシック"/>
      <family val="0"/>
    </font>
    <font>
      <sz val="11"/>
      <color indexed="62"/>
      <name val="ＭＳ Ｐゴシック"/>
      <family val="0"/>
    </font>
    <font>
      <b/>
      <i/>
      <sz val="16"/>
      <name val="ＭＳ ゴシック"/>
      <family val="0"/>
    </font>
    <font>
      <b/>
      <sz val="18"/>
      <name val="ＭＳ ゴシック"/>
      <family val="0"/>
    </font>
    <font>
      <sz val="11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theme="1"/>
      </left>
      <right style="thin"/>
      <top style="medium">
        <color theme="1"/>
      </top>
      <bottom style="thin"/>
    </border>
    <border>
      <left style="thin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 style="thin"/>
      <top style="thin"/>
      <bottom style="thin"/>
    </border>
    <border>
      <left style="medium">
        <color theme="1"/>
      </left>
      <right style="thin"/>
      <top style="thin"/>
      <bottom>
        <color indexed="63"/>
      </bottom>
    </border>
    <border>
      <left style="medium">
        <color theme="1"/>
      </left>
      <right style="thin"/>
      <top>
        <color indexed="63"/>
      </top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>
        <color indexed="63"/>
      </right>
      <top style="hair"/>
      <bottom style="medium">
        <color theme="1"/>
      </bottom>
    </border>
    <border>
      <left>
        <color indexed="63"/>
      </left>
      <right>
        <color indexed="63"/>
      </right>
      <top style="hair"/>
      <bottom style="medium">
        <color theme="1"/>
      </bottom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 style="thin"/>
      <right style="thin"/>
      <top style="medium">
        <color theme="1"/>
      </top>
      <bottom style="thin"/>
    </border>
    <border>
      <left>
        <color indexed="63"/>
      </left>
      <right style="thin"/>
      <top style="hair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thin"/>
    </border>
    <border>
      <left>
        <color indexed="63"/>
      </left>
      <right style="medium">
        <color theme="1"/>
      </right>
      <top style="thin"/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hair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1" fillId="3" borderId="1" applyNumberFormat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6" borderId="0" applyNumberFormat="0" applyBorder="0" applyAlignment="0" applyProtection="0"/>
    <xf numFmtId="0" fontId="36" fillId="15" borderId="0" applyNumberFormat="0" applyBorder="0" applyAlignment="0" applyProtection="0"/>
    <xf numFmtId="177" fontId="44" fillId="0" borderId="0" applyFont="0" applyFill="0" applyBorder="0" applyAlignment="0" applyProtection="0"/>
    <xf numFmtId="0" fontId="39" fillId="16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34" fillId="8" borderId="0" applyNumberFormat="0" applyBorder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26" fillId="13" borderId="0" applyNumberFormat="0" applyBorder="0" applyAlignment="0" applyProtection="0"/>
    <xf numFmtId="0" fontId="29" fillId="16" borderId="1" applyNumberFormat="0" applyAlignment="0" applyProtection="0"/>
    <xf numFmtId="0" fontId="2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7" applyNumberFormat="0" applyFill="0" applyAlignment="0" applyProtection="0"/>
    <xf numFmtId="40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5" fillId="20" borderId="0" applyNumberFormat="0" applyBorder="0" applyAlignment="0" applyProtection="0"/>
    <xf numFmtId="0" fontId="26" fillId="9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9" applyNumberFormat="0" applyAlignment="0" applyProtection="0"/>
    <xf numFmtId="8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25" fillId="23" borderId="0" applyNumberFormat="0" applyBorder="0" applyAlignment="0" applyProtection="0"/>
    <xf numFmtId="0" fontId="24" fillId="10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253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24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7" fillId="0" borderId="11" xfId="0" applyFont="1" applyFill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 shrinkToFit="1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178" fontId="4" fillId="0" borderId="0" xfId="0" applyNumberFormat="1" applyFont="1" applyFill="1" applyBorder="1" applyAlignment="1" applyProtection="1">
      <alignment horizontal="center" vertical="center"/>
      <protection hidden="1"/>
    </xf>
    <xf numFmtId="178" fontId="4" fillId="0" borderId="0" xfId="0" applyNumberFormat="1" applyFont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10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11" fillId="25" borderId="13" xfId="0" applyFont="1" applyFill="1" applyBorder="1" applyAlignment="1" applyProtection="1">
      <alignment horizontal="center" vertical="center"/>
      <protection hidden="1"/>
    </xf>
    <xf numFmtId="0" fontId="2" fillId="25" borderId="23" xfId="0" applyFont="1" applyFill="1" applyBorder="1" applyAlignment="1" applyProtection="1">
      <alignment horizontal="center" vertical="center"/>
      <protection hidden="1"/>
    </xf>
    <xf numFmtId="0" fontId="2" fillId="25" borderId="24" xfId="0" applyFont="1" applyFill="1" applyBorder="1" applyAlignment="1" applyProtection="1">
      <alignment horizontal="center" vertical="center"/>
      <protection hidden="1"/>
    </xf>
    <xf numFmtId="0" fontId="7" fillId="25" borderId="25" xfId="0" applyFont="1" applyFill="1" applyBorder="1" applyAlignment="1" applyProtection="1">
      <alignment horizontal="center" vertical="center"/>
      <protection hidden="1"/>
    </xf>
    <xf numFmtId="0" fontId="7" fillId="25" borderId="0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11" fillId="0" borderId="27" xfId="0" applyFont="1" applyFill="1" applyBorder="1" applyAlignment="1" applyProtection="1">
      <alignment horizontal="center" vertical="center"/>
      <protection hidden="1"/>
    </xf>
    <xf numFmtId="0" fontId="11" fillId="0" borderId="16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7" fillId="25" borderId="0" xfId="0" applyFont="1" applyFill="1" applyAlignment="1" applyProtection="1">
      <alignment horizontal="justify" vertical="center" wrapText="1"/>
      <protection hidden="1"/>
    </xf>
    <xf numFmtId="0" fontId="8" fillId="0" borderId="12" xfId="0" applyFont="1" applyBorder="1" applyAlignment="1" applyProtection="1">
      <alignment vertical="center" shrinkToFit="1"/>
      <protection hidden="1"/>
    </xf>
    <xf numFmtId="0" fontId="8" fillId="0" borderId="30" xfId="0" applyFont="1" applyBorder="1" applyAlignment="1" applyProtection="1">
      <alignment vertical="center" shrinkToFit="1"/>
      <protection hidden="1"/>
    </xf>
    <xf numFmtId="0" fontId="6" fillId="0" borderId="31" xfId="0" applyFont="1" applyBorder="1" applyAlignment="1" applyProtection="1">
      <alignment vertical="center" textRotation="255" shrinkToFit="1"/>
      <protection hidden="1"/>
    </xf>
    <xf numFmtId="0" fontId="6" fillId="0" borderId="0" xfId="0" applyFont="1" applyBorder="1" applyAlignment="1" applyProtection="1">
      <alignment vertical="center" textRotation="255" shrinkToFit="1"/>
      <protection hidden="1"/>
    </xf>
    <xf numFmtId="0" fontId="8" fillId="0" borderId="32" xfId="0" applyFont="1" applyBorder="1" applyAlignment="1" applyProtection="1">
      <alignment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textRotation="255"/>
      <protection hidden="1"/>
    </xf>
    <xf numFmtId="0" fontId="6" fillId="0" borderId="0" xfId="0" applyFont="1" applyBorder="1" applyAlignment="1" applyProtection="1">
      <alignment horizontal="center" vertical="center" textRotation="255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25" borderId="40" xfId="0" applyFont="1" applyFill="1" applyBorder="1" applyAlignment="1" applyProtection="1">
      <alignment horizontal="center" vertical="center"/>
      <protection hidden="1"/>
    </xf>
    <xf numFmtId="179" fontId="11" fillId="25" borderId="37" xfId="0" applyNumberFormat="1" applyFont="1" applyFill="1" applyBorder="1" applyAlignment="1" applyProtection="1">
      <alignment horizontal="center" vertical="center"/>
      <protection hidden="1"/>
    </xf>
    <xf numFmtId="0" fontId="11" fillId="25" borderId="14" xfId="0" applyNumberFormat="1" applyFont="1" applyFill="1" applyBorder="1" applyAlignment="1" applyProtection="1">
      <alignment horizontal="center" vertical="center"/>
      <protection locked="0"/>
    </xf>
    <xf numFmtId="0" fontId="11" fillId="25" borderId="15" xfId="0" applyNumberFormat="1" applyFont="1" applyFill="1" applyBorder="1" applyAlignment="1" applyProtection="1">
      <alignment horizontal="center" vertical="center"/>
      <protection locked="0"/>
    </xf>
    <xf numFmtId="0" fontId="8" fillId="25" borderId="41" xfId="0" applyFont="1" applyFill="1" applyBorder="1" applyAlignment="1" applyProtection="1">
      <alignment horizontal="center" vertical="center"/>
      <protection hidden="1"/>
    </xf>
    <xf numFmtId="0" fontId="11" fillId="25" borderId="38" xfId="0" applyFont="1" applyFill="1" applyBorder="1" applyAlignment="1" applyProtection="1">
      <alignment horizontal="center" vertical="center"/>
      <protection locked="0"/>
    </xf>
    <xf numFmtId="0" fontId="11" fillId="25" borderId="39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hidden="1"/>
    </xf>
    <xf numFmtId="179" fontId="11" fillId="0" borderId="42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hidden="1"/>
    </xf>
    <xf numFmtId="179" fontId="11" fillId="0" borderId="43" xfId="0" applyNumberFormat="1" applyFont="1" applyFill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179" fontId="11" fillId="25" borderId="42" xfId="0" applyNumberFormat="1" applyFont="1" applyFill="1" applyBorder="1" applyAlignment="1" applyProtection="1">
      <alignment horizontal="center" vertical="center"/>
      <protection hidden="1"/>
    </xf>
    <xf numFmtId="179" fontId="11" fillId="25" borderId="43" xfId="0" applyNumberFormat="1" applyFont="1" applyFill="1" applyBorder="1" applyAlignment="1" applyProtection="1">
      <alignment horizontal="center" vertic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179" fontId="11" fillId="0" borderId="45" xfId="0" applyNumberFormat="1" applyFont="1" applyFill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8" fillId="25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178" fontId="11" fillId="0" borderId="0" xfId="0" applyNumberFormat="1" applyFont="1" applyFill="1" applyBorder="1" applyAlignment="1" applyProtection="1">
      <alignment horizontal="center" vertical="center"/>
      <protection hidden="1"/>
    </xf>
    <xf numFmtId="178" fontId="14" fillId="0" borderId="0" xfId="0" applyNumberFormat="1" applyFont="1" applyBorder="1" applyAlignment="1" applyProtection="1">
      <alignment horizontal="center" vertical="center"/>
      <protection hidden="1"/>
    </xf>
    <xf numFmtId="178" fontId="14" fillId="0" borderId="46" xfId="0" applyNumberFormat="1" applyFont="1" applyBorder="1" applyAlignment="1" applyProtection="1">
      <alignment horizontal="center" vertical="center"/>
      <protection hidden="1"/>
    </xf>
    <xf numFmtId="0" fontId="0" fillId="0" borderId="46" xfId="0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0" fillId="0" borderId="47" xfId="0" applyBorder="1" applyAlignment="1">
      <alignment horizontal="center" vertical="center"/>
    </xf>
    <xf numFmtId="0" fontId="11" fillId="25" borderId="15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hidden="1"/>
    </xf>
    <xf numFmtId="0" fontId="0" fillId="0" borderId="31" xfId="0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0" fillId="25" borderId="0" xfId="0" applyFill="1" applyAlignment="1">
      <alignment vertical="center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51" xfId="0" applyFont="1" applyFill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center" vertical="center"/>
      <protection hidden="1"/>
    </xf>
    <xf numFmtId="0" fontId="11" fillId="25" borderId="52" xfId="0" applyFont="1" applyFill="1" applyBorder="1" applyAlignment="1" applyProtection="1">
      <alignment horizontal="center" vertical="center"/>
      <protection hidden="1"/>
    </xf>
    <xf numFmtId="0" fontId="11" fillId="0" borderId="52" xfId="0" applyFont="1" applyFill="1" applyBorder="1" applyAlignment="1" applyProtection="1">
      <alignment horizontal="center" vertical="center"/>
      <protection hidden="1"/>
    </xf>
    <xf numFmtId="0" fontId="7" fillId="25" borderId="21" xfId="0" applyFont="1" applyFill="1" applyBorder="1" applyAlignment="1" applyProtection="1">
      <alignment horizontal="center" vertical="center"/>
      <protection hidden="1"/>
    </xf>
    <xf numFmtId="0" fontId="7" fillId="25" borderId="22" xfId="0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0" fontId="11" fillId="0" borderId="53" xfId="0" applyFont="1" applyFill="1" applyBorder="1" applyAlignment="1" applyProtection="1">
      <alignment horizontal="center" vertical="center"/>
      <protection hidden="1"/>
    </xf>
    <xf numFmtId="0" fontId="11" fillId="0" borderId="54" xfId="0" applyFont="1" applyFill="1" applyBorder="1" applyAlignment="1" applyProtection="1">
      <alignment horizontal="center" vertical="center"/>
      <protection hidden="1"/>
    </xf>
    <xf numFmtId="0" fontId="11" fillId="0" borderId="55" xfId="0" applyFont="1" applyFill="1" applyBorder="1" applyAlignment="1" applyProtection="1">
      <alignment horizontal="center" vertical="center"/>
      <protection hidden="1"/>
    </xf>
    <xf numFmtId="0" fontId="7" fillId="0" borderId="56" xfId="0" applyFont="1" applyFill="1" applyBorder="1" applyAlignment="1" applyProtection="1">
      <alignment horizontal="center" vertical="center"/>
      <protection hidden="1"/>
    </xf>
    <xf numFmtId="0" fontId="7" fillId="0" borderId="57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2" fillId="25" borderId="0" xfId="0" applyFont="1" applyFill="1" applyAlignment="1" applyProtection="1">
      <alignment horizontal="justify" vertical="center" wrapText="1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179" fontId="11" fillId="0" borderId="37" xfId="0" applyNumberFormat="1" applyFont="1" applyFill="1" applyBorder="1" applyAlignment="1" applyProtection="1">
      <alignment horizontal="center" vertical="center"/>
      <protection hidden="1"/>
    </xf>
    <xf numFmtId="0" fontId="2" fillId="25" borderId="40" xfId="0" applyFont="1" applyFill="1" applyBorder="1" applyAlignment="1" applyProtection="1">
      <alignment horizontal="center" vertical="center"/>
      <protection hidden="1"/>
    </xf>
    <xf numFmtId="0" fontId="7" fillId="25" borderId="36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horizontal="center" vertical="center"/>
      <protection hidden="1"/>
    </xf>
    <xf numFmtId="179" fontId="11" fillId="0" borderId="61" xfId="0" applyNumberFormat="1" applyFont="1" applyFill="1" applyBorder="1" applyAlignment="1" applyProtection="1">
      <alignment horizontal="center" vertical="center"/>
      <protection hidden="1"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11" fillId="25" borderId="66" xfId="0" applyFont="1" applyFill="1" applyBorder="1" applyAlignment="1" applyProtection="1">
      <alignment horizontal="center" vertical="center"/>
      <protection locked="0"/>
    </xf>
    <xf numFmtId="0" fontId="11" fillId="25" borderId="65" xfId="0" applyFont="1" applyFill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68" xfId="0" applyFont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70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18" borderId="68" xfId="0" applyFont="1" applyFill="1" applyBorder="1" applyAlignment="1" applyProtection="1">
      <alignment vertical="center"/>
      <protection locked="0"/>
    </xf>
    <xf numFmtId="0" fontId="2" fillId="18" borderId="70" xfId="0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vertical="center"/>
      <protection hidden="1"/>
    </xf>
    <xf numFmtId="0" fontId="2" fillId="0" borderId="71" xfId="0" applyFont="1" applyBorder="1" applyAlignment="1" applyProtection="1">
      <alignment horizontal="center" vertical="center"/>
      <protection hidden="1"/>
    </xf>
    <xf numFmtId="0" fontId="2" fillId="18" borderId="37" xfId="0" applyFont="1" applyFill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 wrapText="1"/>
      <protection hidden="1"/>
    </xf>
    <xf numFmtId="0" fontId="7" fillId="0" borderId="73" xfId="0" applyFont="1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vertical="center"/>
      <protection hidden="1"/>
    </xf>
    <xf numFmtId="0" fontId="0" fillId="0" borderId="75" xfId="0" applyBorder="1" applyAlignment="1" applyProtection="1">
      <alignment vertical="center"/>
      <protection hidden="1"/>
    </xf>
    <xf numFmtId="0" fontId="2" fillId="26" borderId="37" xfId="0" applyFont="1" applyFill="1" applyBorder="1" applyAlignment="1" applyProtection="1">
      <alignment vertical="center"/>
      <protection hidden="1"/>
    </xf>
    <xf numFmtId="0" fontId="21" fillId="26" borderId="68" xfId="0" applyFont="1" applyFill="1" applyBorder="1" applyAlignment="1" applyProtection="1">
      <alignment horizontal="center" vertical="center"/>
      <protection hidden="1"/>
    </xf>
    <xf numFmtId="0" fontId="0" fillId="26" borderId="69" xfId="0" applyFill="1" applyBorder="1" applyAlignment="1" applyProtection="1">
      <alignment horizontal="center" vertical="center"/>
      <protection hidden="1"/>
    </xf>
    <xf numFmtId="0" fontId="2" fillId="26" borderId="42" xfId="0" applyFont="1" applyFill="1" applyBorder="1" applyAlignment="1" applyProtection="1">
      <alignment horizontal="center" vertical="center"/>
      <protection hidden="1"/>
    </xf>
    <xf numFmtId="0" fontId="2" fillId="26" borderId="38" xfId="0" applyFont="1" applyFill="1" applyBorder="1" applyAlignment="1" applyProtection="1">
      <alignment horizontal="center" vertical="center"/>
      <protection hidden="1"/>
    </xf>
    <xf numFmtId="0" fontId="2" fillId="26" borderId="39" xfId="0" applyFont="1" applyFill="1" applyBorder="1" applyAlignment="1" applyProtection="1">
      <alignment horizontal="center" vertical="center"/>
      <protection hidden="1"/>
    </xf>
    <xf numFmtId="0" fontId="0" fillId="26" borderId="43" xfId="0" applyFill="1" applyBorder="1" applyAlignment="1" applyProtection="1">
      <alignment horizontal="center" vertical="center"/>
      <protection hidden="1"/>
    </xf>
    <xf numFmtId="0" fontId="2" fillId="26" borderId="68" xfId="0" applyFont="1" applyFill="1" applyBorder="1" applyAlignment="1" applyProtection="1">
      <alignment horizontal="center" vertical="center"/>
      <protection hidden="1"/>
    </xf>
    <xf numFmtId="0" fontId="2" fillId="26" borderId="70" xfId="0" applyFont="1" applyFill="1" applyBorder="1" applyAlignment="1" applyProtection="1">
      <alignment horizontal="center" vertical="center"/>
      <protection hidden="1"/>
    </xf>
    <xf numFmtId="0" fontId="2" fillId="26" borderId="37" xfId="0" applyFont="1" applyFill="1" applyBorder="1" applyAlignment="1" applyProtection="1">
      <alignment horizontal="center" vertical="center"/>
      <protection hidden="1"/>
    </xf>
    <xf numFmtId="0" fontId="2" fillId="26" borderId="68" xfId="0" applyFont="1" applyFill="1" applyBorder="1" applyAlignment="1" applyProtection="1">
      <alignment vertical="center"/>
      <protection locked="0"/>
    </xf>
    <xf numFmtId="0" fontId="2" fillId="26" borderId="70" xfId="0" applyFont="1" applyFill="1" applyBorder="1" applyAlignment="1" applyProtection="1">
      <alignment vertical="center"/>
      <protection locked="0"/>
    </xf>
    <xf numFmtId="0" fontId="2" fillId="26" borderId="0" xfId="0" applyFont="1" applyFill="1" applyAlignment="1" applyProtection="1">
      <alignment vertical="center"/>
      <protection hidden="1"/>
    </xf>
    <xf numFmtId="0" fontId="0" fillId="26" borderId="71" xfId="0" applyFill="1" applyBorder="1" applyAlignment="1" applyProtection="1">
      <alignment horizontal="center" vertical="center"/>
      <protection hidden="1"/>
    </xf>
    <xf numFmtId="0" fontId="2" fillId="26" borderId="48" xfId="0" applyFont="1" applyFill="1" applyBorder="1" applyAlignment="1" applyProtection="1">
      <alignment horizontal="center" vertical="center"/>
      <protection hidden="1"/>
    </xf>
    <xf numFmtId="0" fontId="2" fillId="26" borderId="76" xfId="0" applyFont="1" applyFill="1" applyBorder="1" applyAlignment="1" applyProtection="1">
      <alignment horizontal="center" vertical="center"/>
      <protection hidden="1"/>
    </xf>
    <xf numFmtId="0" fontId="2" fillId="26" borderId="77" xfId="0" applyFont="1" applyFill="1" applyBorder="1" applyAlignment="1" applyProtection="1">
      <alignment vertical="center"/>
      <protection hidden="1"/>
    </xf>
    <xf numFmtId="0" fontId="2" fillId="26" borderId="37" xfId="0" applyFont="1" applyFill="1" applyBorder="1" applyAlignment="1" applyProtection="1">
      <alignment horizontal="center" vertical="center"/>
      <protection locked="0"/>
    </xf>
    <xf numFmtId="0" fontId="2" fillId="26" borderId="69" xfId="0" applyFont="1" applyFill="1" applyBorder="1" applyAlignment="1" applyProtection="1">
      <alignment horizontal="center" vertical="center"/>
      <protection hidden="1"/>
    </xf>
    <xf numFmtId="0" fontId="2" fillId="26" borderId="78" xfId="0" applyFont="1" applyFill="1" applyBorder="1" applyAlignment="1" applyProtection="1">
      <alignment horizontal="center" vertical="center"/>
      <protection hidden="1"/>
    </xf>
    <xf numFmtId="0" fontId="2" fillId="26" borderId="78" xfId="0" applyFont="1" applyFill="1" applyBorder="1" applyAlignment="1" applyProtection="1">
      <alignment vertical="center"/>
      <protection locked="0"/>
    </xf>
    <xf numFmtId="0" fontId="7" fillId="0" borderId="79" xfId="0" applyFont="1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vertical="center"/>
      <protection hidden="1"/>
    </xf>
    <xf numFmtId="0" fontId="2" fillId="26" borderId="71" xfId="0" applyFont="1" applyFill="1" applyBorder="1" applyAlignment="1" applyProtection="1">
      <alignment horizontal="center" vertical="center"/>
      <protection hidden="1"/>
    </xf>
    <xf numFmtId="0" fontId="2" fillId="26" borderId="77" xfId="0" applyFont="1" applyFill="1" applyBorder="1" applyAlignment="1" applyProtection="1">
      <alignment vertical="center"/>
      <protection hidden="1"/>
    </xf>
    <xf numFmtId="0" fontId="2" fillId="26" borderId="71" xfId="0" applyFont="1" applyFill="1" applyBorder="1" applyAlignment="1" applyProtection="1">
      <alignment vertical="center"/>
      <protection locked="0"/>
    </xf>
    <xf numFmtId="0" fontId="11" fillId="0" borderId="72" xfId="0" applyFont="1" applyBorder="1" applyAlignment="1" applyProtection="1">
      <alignment horizontal="center" vertical="center" wrapText="1"/>
      <protection hidden="1"/>
    </xf>
    <xf numFmtId="0" fontId="0" fillId="0" borderId="73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18" borderId="68" xfId="0" applyFont="1" applyFill="1" applyBorder="1" applyAlignment="1" applyProtection="1">
      <alignment horizontal="center" vertical="center"/>
      <protection locked="0"/>
    </xf>
    <xf numFmtId="0" fontId="2" fillId="18" borderId="6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69" xfId="0" applyBorder="1" applyAlignment="1">
      <alignment vertical="center"/>
    </xf>
    <xf numFmtId="49" fontId="2" fillId="18" borderId="6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hidden="1"/>
    </xf>
    <xf numFmtId="0" fontId="0" fillId="0" borderId="71" xfId="0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2" fillId="0" borderId="25" xfId="0" applyFont="1" applyBorder="1" applyAlignment="1" applyProtection="1">
      <alignment vertical="center"/>
      <protection hidden="1"/>
    </xf>
    <xf numFmtId="0" fontId="0" fillId="0" borderId="79" xfId="0" applyBorder="1" applyAlignment="1" applyProtection="1">
      <alignment vertical="center"/>
      <protection hidden="1"/>
    </xf>
    <xf numFmtId="0" fontId="0" fillId="0" borderId="71" xfId="0" applyBorder="1" applyAlignment="1" applyProtection="1">
      <alignment vertical="center"/>
      <protection locked="0"/>
    </xf>
    <xf numFmtId="0" fontId="11" fillId="0" borderId="72" xfId="0" applyFont="1" applyBorder="1" applyAlignment="1" applyProtection="1">
      <alignment horizontal="center" vertical="center"/>
      <protection hidden="1"/>
    </xf>
    <xf numFmtId="0" fontId="2" fillId="0" borderId="73" xfId="0" applyFont="1" applyBorder="1" applyAlignment="1" applyProtection="1">
      <alignment horizontal="center" vertical="center"/>
      <protection hidden="1"/>
    </xf>
    <xf numFmtId="0" fontId="11" fillId="0" borderId="74" xfId="0" applyFont="1" applyBorder="1" applyAlignment="1" applyProtection="1">
      <alignment horizontal="center" vertical="center"/>
      <protection hidden="1"/>
    </xf>
    <xf numFmtId="0" fontId="2" fillId="0" borderId="75" xfId="0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15" borderId="37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37" xfId="0" applyFont="1" applyBorder="1" applyAlignment="1" applyProtection="1">
      <alignment horizontal="center" vertical="center"/>
      <protection hidden="1"/>
    </xf>
    <xf numFmtId="0" fontId="22" fillId="0" borderId="68" xfId="0" applyFont="1" applyBorder="1" applyAlignment="1" applyProtection="1">
      <alignment horizontal="center" vertical="center" shrinkToFit="1"/>
      <protection hidden="1"/>
    </xf>
    <xf numFmtId="0" fontId="0" fillId="0" borderId="71" xfId="0" applyBorder="1" applyAlignment="1" applyProtection="1">
      <alignment vertical="center" shrinkToFit="1"/>
      <protection hidden="1"/>
    </xf>
    <xf numFmtId="0" fontId="22" fillId="0" borderId="37" xfId="0" applyFont="1" applyBorder="1" applyAlignment="1" applyProtection="1">
      <alignment horizontal="center" vertical="center" wrapText="1"/>
      <protection hidden="1"/>
    </xf>
    <xf numFmtId="0" fontId="22" fillId="0" borderId="68" xfId="0" applyFont="1" applyBorder="1" applyAlignment="1" applyProtection="1">
      <alignment horizontal="center" vertical="center"/>
      <protection hidden="1"/>
    </xf>
    <xf numFmtId="0" fontId="22" fillId="0" borderId="69" xfId="0" applyFont="1" applyBorder="1" applyAlignment="1" applyProtection="1">
      <alignment horizontal="center" vertical="center"/>
      <protection hidden="1"/>
    </xf>
    <xf numFmtId="0" fontId="22" fillId="0" borderId="42" xfId="0" applyFont="1" applyBorder="1" applyAlignment="1" applyProtection="1">
      <alignment horizontal="center" vertical="center"/>
      <protection hidden="1"/>
    </xf>
    <xf numFmtId="0" fontId="22" fillId="0" borderId="81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</cellXfs>
  <cellStyles count="49">
    <cellStyle name="Normal" xfId="0"/>
    <cellStyle name="40% - アクセント 6" xfId="15"/>
    <cellStyle name="入力" xfId="16"/>
    <cellStyle name="アクセント 5" xfId="17"/>
    <cellStyle name="40% - アクセント 4" xfId="18"/>
    <cellStyle name="20% - アクセント 4" xfId="19"/>
    <cellStyle name="アクセント 4" xfId="20"/>
    <cellStyle name="40% - アクセント 3" xfId="21"/>
    <cellStyle name="タイトル" xfId="22"/>
    <cellStyle name="20% - アクセント 3" xfId="23"/>
    <cellStyle name="60% - アクセント 2" xfId="24"/>
    <cellStyle name="20% - アクセント 2" xfId="25"/>
    <cellStyle name="60% - アクセント 1" xfId="26"/>
    <cellStyle name="アクセント 2" xfId="27"/>
    <cellStyle name="Percent" xfId="28"/>
    <cellStyle name="40% - アクセント 1" xfId="29"/>
    <cellStyle name="アクセント 1" xfId="30"/>
    <cellStyle name="60% - アクセント 4" xfId="31"/>
    <cellStyle name="どちらでもない" xfId="32"/>
    <cellStyle name="Currency" xfId="33"/>
    <cellStyle name="出力" xfId="34"/>
    <cellStyle name="見出し 3" xfId="35"/>
    <cellStyle name="集計" xfId="36"/>
    <cellStyle name="60% - アクセント 5" xfId="37"/>
    <cellStyle name="20% - アクセント 6" xfId="38"/>
    <cellStyle name="良い" xfId="39"/>
    <cellStyle name="20% - アクセント 5" xfId="40"/>
    <cellStyle name="Followed Hyperlink" xfId="41"/>
    <cellStyle name="見出し 2" xfId="42"/>
    <cellStyle name="説明文" xfId="43"/>
    <cellStyle name="見出し 4" xfId="44"/>
    <cellStyle name="メモ" xfId="45"/>
    <cellStyle name="40% - アクセント 5" xfId="46"/>
    <cellStyle name="計算" xfId="47"/>
    <cellStyle name="アクセント 6" xfId="48"/>
    <cellStyle name="Hyperlink" xfId="49"/>
    <cellStyle name="60% - アクセント 3" xfId="50"/>
    <cellStyle name="見出し 1" xfId="51"/>
    <cellStyle name="Comma [0]" xfId="52"/>
    <cellStyle name="リンクセル" xfId="53"/>
    <cellStyle name="アクセント 3" xfId="54"/>
    <cellStyle name="40% - アクセント 2" xfId="55"/>
    <cellStyle name="20% - アクセント 1" xfId="56"/>
    <cellStyle name="チェックセル" xfId="57"/>
    <cellStyle name="Currency [0]" xfId="58"/>
    <cellStyle name="Comma" xfId="59"/>
    <cellStyle name="60% - アクセント 6" xfId="60"/>
    <cellStyle name="悪い" xfId="61"/>
    <cellStyle name="警告文" xfId="62"/>
  </cellStyles>
  <dxfs count="3">
    <dxf>
      <fill>
        <patternFill patternType="solid">
          <fgColor indexed="65"/>
          <bgColor rgb="FFFFFFCC"/>
        </patternFill>
      </fill>
      <border/>
    </dxf>
    <dxf>
      <border/>
    </dxf>
    <dxf>
      <font>
        <b val="0"/>
        <strike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workbookViewId="0" topLeftCell="A1">
      <selection activeCell="A2" sqref="A2"/>
    </sheetView>
  </sheetViews>
  <sheetFormatPr defaultColWidth="8.875" defaultRowHeight="13.5"/>
  <cols>
    <col min="1" max="16384" width="9.00390625" style="241" bestFit="1" customWidth="1"/>
  </cols>
  <sheetData>
    <row r="1" spans="1:15" ht="12">
      <c r="A1" s="241" t="s">
        <v>0</v>
      </c>
      <c r="B1" s="241" t="s">
        <v>1</v>
      </c>
      <c r="C1" s="241" t="s">
        <v>2</v>
      </c>
      <c r="D1" s="241" t="s">
        <v>3</v>
      </c>
      <c r="E1" s="241" t="s">
        <v>4</v>
      </c>
      <c r="F1" s="241" t="s">
        <v>5</v>
      </c>
      <c r="G1" s="241" t="s">
        <v>6</v>
      </c>
      <c r="H1" s="241" t="s">
        <v>7</v>
      </c>
      <c r="I1" s="241" t="s">
        <v>8</v>
      </c>
      <c r="J1" s="241" t="s">
        <v>9</v>
      </c>
      <c r="K1" s="241" t="s">
        <v>10</v>
      </c>
      <c r="L1" s="241" t="s">
        <v>11</v>
      </c>
      <c r="M1" s="241" t="s">
        <v>12</v>
      </c>
      <c r="N1" s="241" t="s">
        <v>13</v>
      </c>
      <c r="O1" s="241" t="s">
        <v>14</v>
      </c>
    </row>
    <row r="2" spans="1:8" ht="12">
      <c r="A2" s="241" t="e">
        <f>IF(①申込!#REF!="","",①申込!#REF!)</f>
        <v>#REF!</v>
      </c>
      <c r="B2" s="252"/>
      <c r="C2" s="241">
        <f>IF(G2="","",1)</f>
      </c>
      <c r="D2" s="241" t="str">
        <f>'②駅伝（小学生）'!C11&amp;" "&amp;'②駅伝（小学生）'!D11</f>
        <v> </v>
      </c>
      <c r="E2" s="241" t="str">
        <f>'②駅伝（小学生）'!E11&amp;" "&amp;'②駅伝（小学生）'!F11</f>
        <v> </v>
      </c>
      <c r="F2" s="241">
        <f>IF(G2="","",'①申込'!$C$7)</f>
      </c>
      <c r="G2" s="241">
        <f>IF('②駅伝（小学生）'!G11="","",'②駅伝（小学生）'!G11)</f>
      </c>
      <c r="H2" s="241">
        <f>IF(C2=1,"3km",IF(C2=2,"2km",""))</f>
      </c>
    </row>
    <row r="3" spans="1:8" ht="12">
      <c r="A3" s="241" t="e">
        <f>IF(OR($A$2="",G3=""),"",$A$2)</f>
        <v>#REF!</v>
      </c>
      <c r="B3" s="252"/>
      <c r="C3" s="241">
        <f aca="true" t="shared" si="0" ref="C3:C42">IF(G3="","",1)</f>
      </c>
      <c r="D3" s="241" t="str">
        <f>'②駅伝（小学生）'!C12&amp;" "&amp;'②駅伝（小学生）'!D12</f>
        <v> </v>
      </c>
      <c r="E3" s="241" t="str">
        <f>'②駅伝（小学生）'!E12&amp;" "&amp;'②駅伝（小学生）'!F12</f>
        <v> </v>
      </c>
      <c r="F3" s="241">
        <f>IF(G3="","",'①申込'!$C$7)</f>
      </c>
      <c r="G3" s="241">
        <f>IF('②駅伝（小学生）'!G12="","",'②駅伝（小学生）'!G12)</f>
      </c>
      <c r="H3" s="241">
        <f aca="true" t="shared" si="1" ref="H3:H84">IF(C3=1,"3km",IF(C3=2,"2km",""))</f>
      </c>
    </row>
    <row r="4" spans="1:8" ht="12">
      <c r="A4" s="241" t="e">
        <f aca="true" t="shared" si="2" ref="A4:A43">IF(OR($A$2="",G4=""),"",$A$2)</f>
        <v>#REF!</v>
      </c>
      <c r="B4" s="252"/>
      <c r="C4" s="241">
        <f t="shared" si="0"/>
      </c>
      <c r="D4" s="241" t="str">
        <f>'②駅伝（小学生）'!C13&amp;" "&amp;'②駅伝（小学生）'!D13</f>
        <v> </v>
      </c>
      <c r="E4" s="241" t="str">
        <f>'②駅伝（小学生）'!E13&amp;" "&amp;'②駅伝（小学生）'!F13</f>
        <v> </v>
      </c>
      <c r="F4" s="241">
        <f>IF(G4="","",'①申込'!$C$7)</f>
      </c>
      <c r="G4" s="241">
        <f>IF('②駅伝（小学生）'!G13="","",'②駅伝（小学生）'!G13)</f>
      </c>
      <c r="H4" s="241">
        <f t="shared" si="1"/>
      </c>
    </row>
    <row r="5" spans="1:8" ht="12">
      <c r="A5" s="241" t="e">
        <f t="shared" si="2"/>
        <v>#REF!</v>
      </c>
      <c r="B5" s="252"/>
      <c r="C5" s="241">
        <f t="shared" si="0"/>
      </c>
      <c r="D5" s="241" t="str">
        <f>'②駅伝（小学生）'!C14&amp;" "&amp;'②駅伝（小学生）'!D14</f>
        <v> </v>
      </c>
      <c r="E5" s="241" t="str">
        <f>'②駅伝（小学生）'!E14&amp;" "&amp;'②駅伝（小学生）'!F14</f>
        <v> </v>
      </c>
      <c r="F5" s="241">
        <f>IF(G5="","",'①申込'!$C$7)</f>
      </c>
      <c r="G5" s="241">
        <f>IF('②駅伝（小学生）'!G14="","",'②駅伝（小学生）'!G14)</f>
      </c>
      <c r="H5" s="241">
        <f t="shared" si="1"/>
      </c>
    </row>
    <row r="6" spans="1:8" ht="12">
      <c r="A6" s="241" t="e">
        <f t="shared" si="2"/>
        <v>#REF!</v>
      </c>
      <c r="B6" s="252"/>
      <c r="C6" s="241">
        <f t="shared" si="0"/>
      </c>
      <c r="D6" s="241" t="str">
        <f>'②駅伝（小学生）'!C15&amp;" "&amp;'②駅伝（小学生）'!D15</f>
        <v> </v>
      </c>
      <c r="E6" s="241" t="str">
        <f>'②駅伝（小学生）'!E15&amp;" "&amp;'②駅伝（小学生）'!F15</f>
        <v> </v>
      </c>
      <c r="F6" s="241">
        <f>IF(G6="","",'①申込'!$C$7)</f>
      </c>
      <c r="G6" s="241">
        <f>IF('②駅伝（小学生）'!G15="","",'②駅伝（小学生）'!G15)</f>
      </c>
      <c r="H6" s="241">
        <f t="shared" si="1"/>
      </c>
    </row>
    <row r="7" spans="1:8" ht="12">
      <c r="A7" s="241" t="e">
        <f t="shared" si="2"/>
        <v>#REF!</v>
      </c>
      <c r="B7" s="252"/>
      <c r="C7" s="241">
        <f t="shared" si="0"/>
      </c>
      <c r="D7" s="241" t="str">
        <f>'②駅伝（小学生）'!C16&amp;" "&amp;'②駅伝（小学生）'!D16</f>
        <v> </v>
      </c>
      <c r="E7" s="241" t="str">
        <f>'②駅伝（小学生）'!E16&amp;" "&amp;'②駅伝（小学生）'!F16</f>
        <v> </v>
      </c>
      <c r="F7" s="241">
        <f>IF(G7="","",'①申込'!$C$7)</f>
      </c>
      <c r="G7" s="241">
        <f>IF('②駅伝（小学生）'!G16="","",'②駅伝（小学生）'!G16)</f>
      </c>
      <c r="H7" s="241">
        <f t="shared" si="1"/>
      </c>
    </row>
    <row r="8" spans="1:8" ht="12">
      <c r="A8" s="241" t="e">
        <f t="shared" si="2"/>
        <v>#REF!</v>
      </c>
      <c r="B8" s="252"/>
      <c r="C8" s="241">
        <f t="shared" si="0"/>
      </c>
      <c r="D8" s="241" t="str">
        <f>'②駅伝（小学生）'!C17&amp;" "&amp;'②駅伝（小学生）'!D17</f>
        <v> </v>
      </c>
      <c r="E8" s="241" t="str">
        <f>'②駅伝（小学生）'!E17&amp;" "&amp;'②駅伝（小学生）'!F17</f>
        <v> </v>
      </c>
      <c r="F8" s="241">
        <f>IF(G8="","",'①申込'!$C$7)</f>
      </c>
      <c r="G8" s="241">
        <f>IF('②駅伝（小学生）'!G17="","",'②駅伝（小学生）'!G17)</f>
      </c>
      <c r="H8" s="241">
        <f t="shared" si="1"/>
      </c>
    </row>
    <row r="9" spans="1:8" ht="12">
      <c r="A9" s="241" t="e">
        <f t="shared" si="2"/>
        <v>#REF!</v>
      </c>
      <c r="B9" s="252"/>
      <c r="C9" s="241">
        <f t="shared" si="0"/>
      </c>
      <c r="D9" s="241" t="str">
        <f>'②駅伝（小学生）'!C18&amp;" "&amp;'②駅伝（小学生）'!D18</f>
        <v> </v>
      </c>
      <c r="E9" s="241" t="str">
        <f>'②駅伝（小学生）'!E18&amp;" "&amp;'②駅伝（小学生）'!F18</f>
        <v> </v>
      </c>
      <c r="F9" s="241">
        <f>IF(G9="","",'①申込'!$C$7)</f>
      </c>
      <c r="G9" s="241">
        <f>IF('②駅伝（小学生）'!G18="","",'②駅伝（小学生）'!G18)</f>
      </c>
      <c r="H9" s="241">
        <f t="shared" si="1"/>
      </c>
    </row>
    <row r="10" spans="1:8" ht="12">
      <c r="A10" s="241" t="e">
        <f t="shared" si="2"/>
        <v>#REF!</v>
      </c>
      <c r="B10" s="252"/>
      <c r="C10" s="241">
        <f t="shared" si="0"/>
      </c>
      <c r="D10" s="241" t="str">
        <f>'②駅伝（小学生）'!C19&amp;" "&amp;'②駅伝（小学生）'!D19</f>
        <v> </v>
      </c>
      <c r="E10" s="241" t="str">
        <f>'②駅伝（小学生）'!E19&amp;" "&amp;'②駅伝（小学生）'!F19</f>
        <v> </v>
      </c>
      <c r="F10" s="241">
        <f>IF(G10="","",'①申込'!$C$7)</f>
      </c>
      <c r="G10" s="241">
        <f>IF('②駅伝（小学生）'!G19="","",'②駅伝（小学生）'!G19)</f>
      </c>
      <c r="H10" s="241">
        <f t="shared" si="1"/>
      </c>
    </row>
    <row r="11" spans="1:8" ht="12">
      <c r="A11" s="241" t="e">
        <f t="shared" si="2"/>
        <v>#REF!</v>
      </c>
      <c r="B11" s="252"/>
      <c r="C11" s="241">
        <f t="shared" si="0"/>
      </c>
      <c r="D11" s="241" t="str">
        <f>'②駅伝（小学生）'!C20&amp;" "&amp;'②駅伝（小学生）'!D20</f>
        <v> </v>
      </c>
      <c r="E11" s="241" t="str">
        <f>'②駅伝（小学生）'!E20&amp;" "&amp;'②駅伝（小学生）'!F20</f>
        <v> </v>
      </c>
      <c r="F11" s="241">
        <f>IF(G11="","",'①申込'!$C$7)</f>
      </c>
      <c r="G11" s="241">
        <f>IF('②駅伝（小学生）'!G20="","",'②駅伝（小学生）'!G20)</f>
      </c>
      <c r="H11" s="241">
        <f t="shared" si="1"/>
      </c>
    </row>
    <row r="12" spans="1:8" ht="12">
      <c r="A12" s="241" t="e">
        <f t="shared" si="2"/>
        <v>#REF!</v>
      </c>
      <c r="B12" s="252"/>
      <c r="C12" s="241">
        <f t="shared" si="0"/>
      </c>
      <c r="D12" s="241" t="str">
        <f>'②駅伝（小学生）'!J11&amp;" "&amp;'②駅伝（小学生）'!K11</f>
        <v> </v>
      </c>
      <c r="E12" s="241" t="str">
        <f>'②駅伝（小学生）'!L11&amp;" "&amp;'②駅伝（小学生）'!M11</f>
        <v> </v>
      </c>
      <c r="F12" s="241">
        <f>IF(G12="","",'①申込'!$C$7)</f>
      </c>
      <c r="G12" s="241">
        <f>IF('②駅伝（小学生）'!N11="","",'②駅伝（小学生）'!N11)</f>
      </c>
      <c r="H12" s="241">
        <f t="shared" si="1"/>
      </c>
    </row>
    <row r="13" spans="1:8" ht="12">
      <c r="A13" s="241" t="e">
        <f t="shared" si="2"/>
        <v>#REF!</v>
      </c>
      <c r="B13" s="252"/>
      <c r="C13" s="241">
        <f t="shared" si="0"/>
      </c>
      <c r="D13" s="241" t="str">
        <f>'②駅伝（小学生）'!J12&amp;" "&amp;'②駅伝（小学生）'!K12</f>
        <v> </v>
      </c>
      <c r="E13" s="241" t="str">
        <f>'②駅伝（小学生）'!L12&amp;" "&amp;'②駅伝（小学生）'!M12</f>
        <v> </v>
      </c>
      <c r="F13" s="241">
        <f>IF(G13="","",'①申込'!$C$7)</f>
      </c>
      <c r="G13" s="241">
        <f>IF('②駅伝（小学生）'!N12="","",'②駅伝（小学生）'!N12)</f>
      </c>
      <c r="H13" s="241">
        <f t="shared" si="1"/>
      </c>
    </row>
    <row r="14" spans="1:8" ht="12">
      <c r="A14" s="241" t="e">
        <f t="shared" si="2"/>
        <v>#REF!</v>
      </c>
      <c r="B14" s="252"/>
      <c r="C14" s="241">
        <f t="shared" si="0"/>
      </c>
      <c r="D14" s="241" t="str">
        <f>'②駅伝（小学生）'!J13&amp;" "&amp;'②駅伝（小学生）'!K13</f>
        <v> </v>
      </c>
      <c r="E14" s="241" t="str">
        <f>'②駅伝（小学生）'!L13&amp;" "&amp;'②駅伝（小学生）'!M13</f>
        <v> </v>
      </c>
      <c r="F14" s="241">
        <f>IF(G14="","",'①申込'!$C$7)</f>
      </c>
      <c r="G14" s="241">
        <f>IF('②駅伝（小学生）'!N13="","",'②駅伝（小学生）'!N13)</f>
      </c>
      <c r="H14" s="241">
        <f t="shared" si="1"/>
      </c>
    </row>
    <row r="15" spans="1:8" ht="12">
      <c r="A15" s="241" t="e">
        <f t="shared" si="2"/>
        <v>#REF!</v>
      </c>
      <c r="B15" s="252"/>
      <c r="C15" s="241">
        <f t="shared" si="0"/>
      </c>
      <c r="D15" s="241" t="str">
        <f>'②駅伝（小学生）'!J14&amp;" "&amp;'②駅伝（小学生）'!K14</f>
        <v> </v>
      </c>
      <c r="E15" s="241" t="str">
        <f>'②駅伝（小学生）'!L14&amp;" "&amp;'②駅伝（小学生）'!M14</f>
        <v> </v>
      </c>
      <c r="F15" s="241">
        <f>IF(G15="","",'①申込'!$C$7)</f>
      </c>
      <c r="G15" s="241">
        <f>IF('②駅伝（小学生）'!N14="","",'②駅伝（小学生）'!N14)</f>
      </c>
      <c r="H15" s="241">
        <f t="shared" si="1"/>
      </c>
    </row>
    <row r="16" spans="1:8" ht="12">
      <c r="A16" s="241" t="e">
        <f t="shared" si="2"/>
        <v>#REF!</v>
      </c>
      <c r="B16" s="252"/>
      <c r="C16" s="241">
        <f t="shared" si="0"/>
      </c>
      <c r="D16" s="241" t="str">
        <f>'②駅伝（小学生）'!J15&amp;" "&amp;'②駅伝（小学生）'!K15</f>
        <v> </v>
      </c>
      <c r="E16" s="241" t="str">
        <f>'②駅伝（小学生）'!L15&amp;" "&amp;'②駅伝（小学生）'!M15</f>
        <v> </v>
      </c>
      <c r="F16" s="241">
        <f>IF(G16="","",'①申込'!$C$7)</f>
      </c>
      <c r="G16" s="241">
        <f>IF('②駅伝（小学生）'!N15="","",'②駅伝（小学生）'!N15)</f>
      </c>
      <c r="H16" s="241">
        <f t="shared" si="1"/>
      </c>
    </row>
    <row r="17" spans="1:8" ht="12">
      <c r="A17" s="241" t="e">
        <f t="shared" si="2"/>
        <v>#REF!</v>
      </c>
      <c r="B17" s="252"/>
      <c r="C17" s="241">
        <f t="shared" si="0"/>
      </c>
      <c r="D17" s="241" t="str">
        <f>'②駅伝（小学生）'!J16&amp;" "&amp;'②駅伝（小学生）'!K16</f>
        <v> </v>
      </c>
      <c r="E17" s="241" t="str">
        <f>'②駅伝（小学生）'!L16&amp;" "&amp;'②駅伝（小学生）'!M16</f>
        <v> </v>
      </c>
      <c r="F17" s="241">
        <f>IF(G17="","",'①申込'!$C$7)</f>
      </c>
      <c r="G17" s="241">
        <f>IF('②駅伝（小学生）'!N16="","",'②駅伝（小学生）'!N16)</f>
      </c>
      <c r="H17" s="241">
        <f t="shared" si="1"/>
      </c>
    </row>
    <row r="18" spans="1:8" ht="12">
      <c r="A18" s="241" t="e">
        <f t="shared" si="2"/>
        <v>#REF!</v>
      </c>
      <c r="B18" s="252"/>
      <c r="C18" s="241">
        <f t="shared" si="0"/>
      </c>
      <c r="D18" s="241" t="str">
        <f>'②駅伝（小学生）'!J17&amp;" "&amp;'②駅伝（小学生）'!K17</f>
        <v> </v>
      </c>
      <c r="E18" s="241" t="str">
        <f>'②駅伝（小学生）'!L17&amp;" "&amp;'②駅伝（小学生）'!M17</f>
        <v> </v>
      </c>
      <c r="F18" s="241">
        <f>IF(G18="","",'①申込'!$C$7)</f>
      </c>
      <c r="G18" s="241">
        <f>IF('②駅伝（小学生）'!N17="","",'②駅伝（小学生）'!N17)</f>
      </c>
      <c r="H18" s="241">
        <f t="shared" si="1"/>
      </c>
    </row>
    <row r="19" spans="1:8" ht="12">
      <c r="A19" s="241" t="e">
        <f t="shared" si="2"/>
        <v>#REF!</v>
      </c>
      <c r="B19" s="252"/>
      <c r="C19" s="241">
        <f t="shared" si="0"/>
      </c>
      <c r="D19" s="241" t="str">
        <f>'②駅伝（小学生）'!J18&amp;" "&amp;'②駅伝（小学生）'!K18</f>
        <v> </v>
      </c>
      <c r="E19" s="241" t="str">
        <f>'②駅伝（小学生）'!L18&amp;" "&amp;'②駅伝（小学生）'!M18</f>
        <v> </v>
      </c>
      <c r="F19" s="241">
        <f>IF(G19="","",'①申込'!$C$7)</f>
      </c>
      <c r="G19" s="241">
        <f>IF('②駅伝（小学生）'!N18="","",'②駅伝（小学生）'!N18)</f>
      </c>
      <c r="H19" s="241">
        <f t="shared" si="1"/>
      </c>
    </row>
    <row r="20" spans="1:8" ht="12">
      <c r="A20" s="241" t="e">
        <f t="shared" si="2"/>
        <v>#REF!</v>
      </c>
      <c r="B20" s="252"/>
      <c r="C20" s="241">
        <f t="shared" si="0"/>
      </c>
      <c r="D20" s="241" t="str">
        <f>'②駅伝（小学生）'!J19&amp;" "&amp;'②駅伝（小学生）'!K19</f>
        <v> </v>
      </c>
      <c r="E20" s="241" t="str">
        <f>'②駅伝（小学生）'!L19&amp;" "&amp;'②駅伝（小学生）'!M19</f>
        <v> </v>
      </c>
      <c r="F20" s="241">
        <f>IF(G20="","",'①申込'!$C$7)</f>
      </c>
      <c r="G20" s="241">
        <f>IF('②駅伝（小学生）'!N19="","",'②駅伝（小学生）'!N19)</f>
      </c>
      <c r="H20" s="241">
        <f t="shared" si="1"/>
      </c>
    </row>
    <row r="21" spans="1:8" ht="12">
      <c r="A21" s="241" t="e">
        <f t="shared" si="2"/>
        <v>#REF!</v>
      </c>
      <c r="B21" s="252"/>
      <c r="C21" s="241">
        <f t="shared" si="0"/>
      </c>
      <c r="D21" s="241" t="str">
        <f>'②駅伝（小学生）'!J20&amp;" "&amp;'②駅伝（小学生）'!K20</f>
        <v> </v>
      </c>
      <c r="E21" s="241" t="str">
        <f>'②駅伝（小学生）'!L20&amp;" "&amp;'②駅伝（小学生）'!M20</f>
        <v> </v>
      </c>
      <c r="F21" s="241">
        <f>IF(G21="","",'①申込'!$C$7)</f>
      </c>
      <c r="G21" s="241">
        <f>IF('②駅伝（小学生）'!N20="","",'②駅伝（小学生）'!N20)</f>
      </c>
      <c r="H21" s="241">
        <f t="shared" si="1"/>
      </c>
    </row>
    <row r="22" spans="1:8" ht="12">
      <c r="A22" s="241" t="e">
        <f t="shared" si="2"/>
        <v>#REF!</v>
      </c>
      <c r="B22" s="252"/>
      <c r="C22" s="241">
        <f t="shared" si="0"/>
      </c>
      <c r="D22" s="241" t="str">
        <f>'②駅伝（小学生）'!C28&amp;" "&amp;'②駅伝（小学生）'!D28</f>
        <v> </v>
      </c>
      <c r="E22" s="241" t="str">
        <f>'②駅伝（小学生）'!E28&amp;" "&amp;'②駅伝（小学生）'!F28</f>
        <v> </v>
      </c>
      <c r="F22" s="241">
        <f>IF(G22="","",'①申込'!$C$7)</f>
      </c>
      <c r="G22" s="241">
        <f>IF('②駅伝（小学生）'!G28="","",'②駅伝（小学生）'!G28)</f>
      </c>
      <c r="H22" s="241">
        <f t="shared" si="1"/>
      </c>
    </row>
    <row r="23" spans="1:8" ht="12">
      <c r="A23" s="241" t="e">
        <f t="shared" si="2"/>
        <v>#REF!</v>
      </c>
      <c r="B23" s="252"/>
      <c r="C23" s="241">
        <f t="shared" si="0"/>
      </c>
      <c r="D23" s="241" t="str">
        <f>'②駅伝（小学生）'!C29&amp;" "&amp;'②駅伝（小学生）'!D29</f>
        <v> </v>
      </c>
      <c r="E23" s="241" t="str">
        <f>'②駅伝（小学生）'!E29&amp;" "&amp;'②駅伝（小学生）'!F29</f>
        <v> </v>
      </c>
      <c r="F23" s="241">
        <f>IF(G23="","",'①申込'!$C$7)</f>
      </c>
      <c r="G23" s="241">
        <f>IF('②駅伝（小学生）'!G29="","",'②駅伝（小学生）'!G29)</f>
      </c>
      <c r="H23" s="241">
        <f t="shared" si="1"/>
      </c>
    </row>
    <row r="24" spans="1:8" ht="12">
      <c r="A24" s="241" t="e">
        <f t="shared" si="2"/>
        <v>#REF!</v>
      </c>
      <c r="B24" s="252"/>
      <c r="C24" s="241">
        <f t="shared" si="0"/>
      </c>
      <c r="D24" s="241" t="str">
        <f>'②駅伝（小学生）'!C30&amp;" "&amp;'②駅伝（小学生）'!D30</f>
        <v> </v>
      </c>
      <c r="E24" s="241" t="str">
        <f>'②駅伝（小学生）'!E30&amp;" "&amp;'②駅伝（小学生）'!F30</f>
        <v> </v>
      </c>
      <c r="F24" s="241">
        <f>IF(G24="","",'①申込'!$C$7)</f>
      </c>
      <c r="G24" s="241">
        <f>IF('②駅伝（小学生）'!G30="","",'②駅伝（小学生）'!G30)</f>
      </c>
      <c r="H24" s="241">
        <f t="shared" si="1"/>
      </c>
    </row>
    <row r="25" spans="1:8" ht="12">
      <c r="A25" s="241" t="e">
        <f t="shared" si="2"/>
        <v>#REF!</v>
      </c>
      <c r="B25" s="252"/>
      <c r="C25" s="241">
        <f t="shared" si="0"/>
      </c>
      <c r="D25" s="241" t="str">
        <f>'②駅伝（小学生）'!C31&amp;" "&amp;'②駅伝（小学生）'!D31</f>
        <v> </v>
      </c>
      <c r="E25" s="241" t="str">
        <f>'②駅伝（小学生）'!E31&amp;" "&amp;'②駅伝（小学生）'!F31</f>
        <v> </v>
      </c>
      <c r="F25" s="241">
        <f>IF(G25="","",'①申込'!$C$7)</f>
      </c>
      <c r="G25" s="241">
        <f>IF('②駅伝（小学生）'!G31="","",'②駅伝（小学生）'!G31)</f>
      </c>
      <c r="H25" s="241">
        <f t="shared" si="1"/>
      </c>
    </row>
    <row r="26" spans="1:8" ht="12">
      <c r="A26" s="241" t="e">
        <f t="shared" si="2"/>
        <v>#REF!</v>
      </c>
      <c r="B26" s="252"/>
      <c r="C26" s="241">
        <f t="shared" si="0"/>
      </c>
      <c r="D26" s="241" t="str">
        <f>'②駅伝（小学生）'!C32&amp;" "&amp;'②駅伝（小学生）'!D32</f>
        <v> </v>
      </c>
      <c r="E26" s="241" t="str">
        <f>'②駅伝（小学生）'!E32&amp;" "&amp;'②駅伝（小学生）'!F32</f>
        <v> </v>
      </c>
      <c r="F26" s="241">
        <f>IF(G26="","",'①申込'!$C$7)</f>
      </c>
      <c r="G26" s="241">
        <f>IF('②駅伝（小学生）'!G32="","",'②駅伝（小学生）'!G32)</f>
      </c>
      <c r="H26" s="241">
        <f t="shared" si="1"/>
      </c>
    </row>
    <row r="27" spans="1:8" ht="12">
      <c r="A27" s="241" t="e">
        <f t="shared" si="2"/>
        <v>#REF!</v>
      </c>
      <c r="B27" s="252"/>
      <c r="C27" s="241">
        <f t="shared" si="0"/>
      </c>
      <c r="D27" s="241" t="str">
        <f>'②駅伝（小学生）'!C33&amp;" "&amp;'②駅伝（小学生）'!D33</f>
        <v> </v>
      </c>
      <c r="E27" s="241" t="str">
        <f>'②駅伝（小学生）'!E33&amp;" "&amp;'②駅伝（小学生）'!F33</f>
        <v> </v>
      </c>
      <c r="F27" s="241">
        <f>IF(G27="","",'①申込'!$C$7)</f>
      </c>
      <c r="G27" s="241">
        <f>IF('②駅伝（小学生）'!G33="","",'②駅伝（小学生）'!G33)</f>
      </c>
      <c r="H27" s="241">
        <f t="shared" si="1"/>
      </c>
    </row>
    <row r="28" spans="1:8" ht="12">
      <c r="A28" s="241" t="e">
        <f t="shared" si="2"/>
        <v>#REF!</v>
      </c>
      <c r="B28" s="252"/>
      <c r="C28" s="241">
        <f t="shared" si="0"/>
      </c>
      <c r="D28" s="241" t="str">
        <f>'②駅伝（小学生）'!C34&amp;" "&amp;'②駅伝（小学生）'!D34</f>
        <v> </v>
      </c>
      <c r="E28" s="241" t="str">
        <f>'②駅伝（小学生）'!E34&amp;" "&amp;'②駅伝（小学生）'!F34</f>
        <v> </v>
      </c>
      <c r="F28" s="241">
        <f>IF(G28="","",'①申込'!$C$7)</f>
      </c>
      <c r="G28" s="241">
        <f>IF('②駅伝（小学生）'!G34="","",'②駅伝（小学生）'!G34)</f>
      </c>
      <c r="H28" s="241">
        <f t="shared" si="1"/>
      </c>
    </row>
    <row r="29" spans="1:8" ht="12">
      <c r="A29" s="241" t="e">
        <f t="shared" si="2"/>
        <v>#REF!</v>
      </c>
      <c r="B29" s="252"/>
      <c r="C29" s="241">
        <f t="shared" si="0"/>
      </c>
      <c r="D29" s="241" t="str">
        <f>'②駅伝（小学生）'!C35&amp;" "&amp;'②駅伝（小学生）'!D35</f>
        <v> </v>
      </c>
      <c r="E29" s="241" t="str">
        <f>'②駅伝（小学生）'!E35&amp;" "&amp;'②駅伝（小学生）'!F35</f>
        <v> </v>
      </c>
      <c r="F29" s="241">
        <f>IF(G29="","",'①申込'!$C$7)</f>
      </c>
      <c r="G29" s="241">
        <f>IF('②駅伝（小学生）'!G35="","",'②駅伝（小学生）'!G35)</f>
      </c>
      <c r="H29" s="241">
        <f t="shared" si="1"/>
      </c>
    </row>
    <row r="30" spans="1:8" ht="12">
      <c r="A30" s="241" t="e">
        <f t="shared" si="2"/>
        <v>#REF!</v>
      </c>
      <c r="B30" s="252"/>
      <c r="C30" s="241">
        <f t="shared" si="0"/>
      </c>
      <c r="D30" s="241" t="str">
        <f>'②駅伝（小学生）'!C36&amp;" "&amp;'②駅伝（小学生）'!D36</f>
        <v> </v>
      </c>
      <c r="E30" s="241" t="str">
        <f>'②駅伝（小学生）'!E36&amp;" "&amp;'②駅伝（小学生）'!F36</f>
        <v> </v>
      </c>
      <c r="F30" s="241">
        <f>IF(G30="","",'①申込'!$C$7)</f>
      </c>
      <c r="G30" s="241">
        <f>IF('②駅伝（小学生）'!G36="","",'②駅伝（小学生）'!G36)</f>
      </c>
      <c r="H30" s="241">
        <f t="shared" si="1"/>
      </c>
    </row>
    <row r="31" spans="1:8" ht="12">
      <c r="A31" s="241" t="e">
        <f t="shared" si="2"/>
        <v>#REF!</v>
      </c>
      <c r="B31" s="252"/>
      <c r="C31" s="241">
        <f t="shared" si="0"/>
      </c>
      <c r="D31" s="241" t="str">
        <f>'②駅伝（小学生）'!C37&amp;" "&amp;'②駅伝（小学生）'!D37</f>
        <v> </v>
      </c>
      <c r="E31" s="241" t="str">
        <f>'②駅伝（小学生）'!E37&amp;" "&amp;'②駅伝（小学生）'!F37</f>
        <v> </v>
      </c>
      <c r="F31" s="241">
        <f>IF(G31="","",'①申込'!$C$7)</f>
      </c>
      <c r="G31" s="241">
        <f>IF('②駅伝（小学生）'!G37="","",'②駅伝（小学生）'!G37)</f>
      </c>
      <c r="H31" s="241">
        <f t="shared" si="1"/>
      </c>
    </row>
    <row r="32" spans="1:8" ht="12">
      <c r="A32" s="241" t="e">
        <f t="shared" si="2"/>
        <v>#REF!</v>
      </c>
      <c r="B32" s="252"/>
      <c r="C32" s="241">
        <f t="shared" si="0"/>
      </c>
      <c r="D32" s="241" t="str">
        <f>③クロカンレース!B7&amp;" "&amp;③クロカンレース!C7</f>
        <v> </v>
      </c>
      <c r="E32" s="241" t="str">
        <f>③クロカンレース!D7&amp;" "&amp;③クロカンレース!E7</f>
        <v> </v>
      </c>
      <c r="F32" s="241">
        <f>IF(G32="","",'①申込'!$C$7)</f>
      </c>
      <c r="G32" s="241">
        <f>IF(③クロカンレース!F7="","",③クロカンレース!F7)</f>
      </c>
      <c r="H32" s="241">
        <f t="shared" si="1"/>
      </c>
    </row>
    <row r="33" spans="1:8" ht="12">
      <c r="A33" s="241" t="e">
        <f t="shared" si="2"/>
        <v>#REF!</v>
      </c>
      <c r="B33" s="252"/>
      <c r="C33" s="241">
        <f t="shared" si="0"/>
      </c>
      <c r="D33" s="241" t="str">
        <f>③クロカンレース!B8&amp;" "&amp;③クロカンレース!C8</f>
        <v> </v>
      </c>
      <c r="E33" s="241" t="str">
        <f>③クロカンレース!D8&amp;" "&amp;③クロカンレース!E8</f>
        <v> </v>
      </c>
      <c r="F33" s="241">
        <f>IF(G33="","",'①申込'!$C$7)</f>
      </c>
      <c r="G33" s="241">
        <f>IF(③クロカンレース!F8="","",③クロカンレース!F8)</f>
      </c>
      <c r="H33" s="241">
        <f t="shared" si="1"/>
      </c>
    </row>
    <row r="34" spans="1:8" ht="12">
      <c r="A34" s="241" t="e">
        <f t="shared" si="2"/>
        <v>#REF!</v>
      </c>
      <c r="B34" s="252"/>
      <c r="C34" s="241">
        <f t="shared" si="0"/>
      </c>
      <c r="D34" s="241" t="str">
        <f>③クロカンレース!B9&amp;" "&amp;③クロカンレース!C9</f>
        <v> </v>
      </c>
      <c r="E34" s="241" t="str">
        <f>③クロカンレース!D9&amp;" "&amp;③クロカンレース!E9</f>
        <v> </v>
      </c>
      <c r="F34" s="241">
        <f>IF(G34="","",'①申込'!$C$7)</f>
      </c>
      <c r="G34" s="241">
        <f>IF(③クロカンレース!F9="","",③クロカンレース!F9)</f>
      </c>
      <c r="H34" s="241">
        <f t="shared" si="1"/>
      </c>
    </row>
    <row r="35" spans="1:8" ht="12">
      <c r="A35" s="241" t="e">
        <f t="shared" si="2"/>
        <v>#REF!</v>
      </c>
      <c r="B35" s="252"/>
      <c r="C35" s="241">
        <f t="shared" si="0"/>
      </c>
      <c r="D35" s="241" t="str">
        <f>③クロカンレース!B10&amp;" "&amp;③クロカンレース!C10</f>
        <v> </v>
      </c>
      <c r="E35" s="241" t="str">
        <f>③クロカンレース!D10&amp;" "&amp;③クロカンレース!E10</f>
        <v> </v>
      </c>
      <c r="F35" s="241">
        <f>IF(G35="","",'①申込'!$C$7)</f>
      </c>
      <c r="G35" s="241">
        <f>IF(③クロカンレース!F10="","",③クロカンレース!F10)</f>
      </c>
      <c r="H35" s="241">
        <f t="shared" si="1"/>
      </c>
    </row>
    <row r="36" spans="1:8" ht="12">
      <c r="A36" s="241" t="e">
        <f t="shared" si="2"/>
        <v>#REF!</v>
      </c>
      <c r="B36" s="252"/>
      <c r="C36" s="241">
        <f t="shared" si="0"/>
      </c>
      <c r="D36" s="241" t="str">
        <f>③クロカンレース!B11&amp;" "&amp;③クロカンレース!C11</f>
        <v> </v>
      </c>
      <c r="E36" s="241" t="str">
        <f>③クロカンレース!D11&amp;" "&amp;③クロカンレース!E11</f>
        <v> </v>
      </c>
      <c r="F36" s="241">
        <f>IF(G36="","",'①申込'!$C$7)</f>
      </c>
      <c r="G36" s="241">
        <f>IF(③クロカンレース!F11="","",③クロカンレース!F11)</f>
      </c>
      <c r="H36" s="241">
        <f t="shared" si="1"/>
      </c>
    </row>
    <row r="37" spans="1:8" ht="12">
      <c r="A37" s="241" t="e">
        <f t="shared" si="2"/>
        <v>#REF!</v>
      </c>
      <c r="B37" s="252"/>
      <c r="C37" s="241">
        <f t="shared" si="0"/>
      </c>
      <c r="D37" s="241" t="str">
        <f>③クロカンレース!B12&amp;" "&amp;③クロカンレース!C12</f>
        <v> </v>
      </c>
      <c r="E37" s="241" t="str">
        <f>③クロカンレース!D12&amp;" "&amp;③クロカンレース!E12</f>
        <v> </v>
      </c>
      <c r="F37" s="241">
        <f>IF(G37="","",'①申込'!$C$7)</f>
      </c>
      <c r="G37" s="241">
        <f>IF(③クロカンレース!F12="","",③クロカンレース!F12)</f>
      </c>
      <c r="H37" s="241">
        <f t="shared" si="1"/>
      </c>
    </row>
    <row r="38" spans="1:8" ht="12">
      <c r="A38" s="241" t="e">
        <f t="shared" si="2"/>
        <v>#REF!</v>
      </c>
      <c r="B38" s="252"/>
      <c r="C38" s="241">
        <f t="shared" si="0"/>
      </c>
      <c r="D38" s="241" t="str">
        <f>③クロカンレース!B13&amp;" "&amp;③クロカンレース!C13</f>
        <v> </v>
      </c>
      <c r="E38" s="241" t="str">
        <f>③クロカンレース!D13&amp;" "&amp;③クロカンレース!E13</f>
        <v> </v>
      </c>
      <c r="F38" s="241">
        <f>IF(G38="","",'①申込'!$C$7)</f>
      </c>
      <c r="G38" s="241">
        <f>IF(③クロカンレース!F13="","",③クロカンレース!F13)</f>
      </c>
      <c r="H38" s="241">
        <f t="shared" si="1"/>
      </c>
    </row>
    <row r="39" spans="1:8" ht="12">
      <c r="A39" s="241" t="e">
        <f t="shared" si="2"/>
        <v>#REF!</v>
      </c>
      <c r="B39" s="252"/>
      <c r="C39" s="241">
        <f t="shared" si="0"/>
      </c>
      <c r="D39" s="241" t="str">
        <f>③クロカンレース!B14&amp;" "&amp;③クロカンレース!C14</f>
        <v> </v>
      </c>
      <c r="E39" s="241" t="str">
        <f>③クロカンレース!D14&amp;" "&amp;③クロカンレース!E14</f>
        <v> </v>
      </c>
      <c r="F39" s="241">
        <f>IF(G39="","",'①申込'!$C$7)</f>
      </c>
      <c r="G39" s="241">
        <f>IF(③クロカンレース!F14="","",③クロカンレース!F14)</f>
      </c>
      <c r="H39" s="241">
        <f t="shared" si="1"/>
      </c>
    </row>
    <row r="40" spans="1:8" ht="12">
      <c r="A40" s="241" t="e">
        <f t="shared" si="2"/>
        <v>#REF!</v>
      </c>
      <c r="B40" s="252"/>
      <c r="C40" s="241">
        <f t="shared" si="0"/>
      </c>
      <c r="D40" s="241" t="str">
        <f>③クロカンレース!B15&amp;" "&amp;③クロカンレース!C15</f>
        <v> </v>
      </c>
      <c r="E40" s="241" t="str">
        <f>③クロカンレース!D15&amp;" "&amp;③クロカンレース!E15</f>
        <v> </v>
      </c>
      <c r="F40" s="241">
        <f>IF(G40="","",'①申込'!$C$7)</f>
      </c>
      <c r="G40" s="241">
        <f>IF(③クロカンレース!F15="","",③クロカンレース!F15)</f>
      </c>
      <c r="H40" s="241">
        <f t="shared" si="1"/>
      </c>
    </row>
    <row r="41" spans="1:8" ht="12">
      <c r="A41" s="241" t="e">
        <f t="shared" si="2"/>
        <v>#REF!</v>
      </c>
      <c r="B41" s="252"/>
      <c r="C41" s="241">
        <f t="shared" si="0"/>
      </c>
      <c r="D41" s="241" t="str">
        <f>③クロカンレース!B16&amp;" "&amp;③クロカンレース!C16</f>
        <v> </v>
      </c>
      <c r="E41" s="241" t="str">
        <f>③クロカンレース!D16&amp;" "&amp;③クロカンレース!E16</f>
        <v> </v>
      </c>
      <c r="F41" s="241">
        <f>IF(G41="","",'①申込'!$C$7)</f>
      </c>
      <c r="G41" s="241">
        <f>IF(③クロカンレース!F16="","",③クロカンレース!F16)</f>
      </c>
      <c r="H41" s="241">
        <f t="shared" si="1"/>
      </c>
    </row>
    <row r="42" spans="1:8" ht="12">
      <c r="A42" s="241" t="e">
        <f t="shared" si="2"/>
        <v>#REF!</v>
      </c>
      <c r="B42" s="252"/>
      <c r="C42" s="241">
        <f t="shared" si="0"/>
      </c>
      <c r="D42" s="241" t="str">
        <f>③クロカンレース!B17&amp;" "&amp;③クロカンレース!C17</f>
        <v> </v>
      </c>
      <c r="E42" s="241" t="str">
        <f>③クロカンレース!D17&amp;" "&amp;③クロカンレース!E17</f>
        <v> </v>
      </c>
      <c r="F42" s="241">
        <f>IF(G42="","",'①申込'!$C$7)</f>
      </c>
      <c r="G42" s="241">
        <f>IF(③クロカンレース!F17="","",③クロカンレース!F17)</f>
      </c>
      <c r="H42" s="241">
        <f t="shared" si="1"/>
      </c>
    </row>
    <row r="43" spans="1:8" ht="12">
      <c r="A43" s="241" t="e">
        <f t="shared" si="2"/>
        <v>#REF!</v>
      </c>
      <c r="B43" s="252"/>
      <c r="C43" s="241">
        <f aca="true" t="shared" si="3" ref="C43:C51">IF(G43="","",1)</f>
      </c>
      <c r="D43" s="241" t="str">
        <f>③クロカンレース!B18&amp;" "&amp;③クロカンレース!C18</f>
        <v> </v>
      </c>
      <c r="E43" s="241" t="str">
        <f>③クロカンレース!D18&amp;" "&amp;③クロカンレース!E18</f>
        <v> </v>
      </c>
      <c r="F43" s="241">
        <f>IF(G43="","",'①申込'!$C$7)</f>
      </c>
      <c r="G43" s="241">
        <f>IF(③クロカンレース!F18="","",③クロカンレース!F18)</f>
      </c>
      <c r="H43" s="241">
        <f t="shared" si="1"/>
      </c>
    </row>
    <row r="44" spans="1:8" ht="12">
      <c r="A44" s="241" t="e">
        <f aca="true" t="shared" si="4" ref="A44:A75">IF(OR($A$2="",G44=""),"",$A$2)</f>
        <v>#REF!</v>
      </c>
      <c r="B44" s="252"/>
      <c r="C44" s="241">
        <f t="shared" si="3"/>
      </c>
      <c r="D44" s="241" t="str">
        <f>③クロカンレース!B19&amp;" "&amp;③クロカンレース!C19</f>
        <v> </v>
      </c>
      <c r="E44" s="241" t="str">
        <f>③クロカンレース!D19&amp;" "&amp;③クロカンレース!E19</f>
        <v> </v>
      </c>
      <c r="F44" s="241">
        <f>IF(G44="","",'①申込'!$C$7)</f>
      </c>
      <c r="G44" s="241">
        <f>IF(③クロカンレース!F19="","",③クロカンレース!F19)</f>
      </c>
      <c r="H44" s="241">
        <f t="shared" si="1"/>
      </c>
    </row>
    <row r="45" spans="1:8" ht="12">
      <c r="A45" s="241" t="e">
        <f t="shared" si="4"/>
        <v>#REF!</v>
      </c>
      <c r="B45" s="252"/>
      <c r="C45" s="241">
        <f t="shared" si="3"/>
      </c>
      <c r="D45" s="241" t="str">
        <f>③クロカンレース!B20&amp;" "&amp;③クロカンレース!C20</f>
        <v> </v>
      </c>
      <c r="E45" s="241" t="str">
        <f>③クロカンレース!D20&amp;" "&amp;③クロカンレース!E20</f>
        <v> </v>
      </c>
      <c r="F45" s="241">
        <f>IF(G45="","",'①申込'!$C$7)</f>
      </c>
      <c r="G45" s="241">
        <f>IF(③クロカンレース!F20="","",③クロカンレース!F20)</f>
      </c>
      <c r="H45" s="241">
        <f t="shared" si="1"/>
      </c>
    </row>
    <row r="46" spans="1:8" ht="12">
      <c r="A46" s="241" t="e">
        <f t="shared" si="4"/>
        <v>#REF!</v>
      </c>
      <c r="B46" s="252"/>
      <c r="C46" s="241">
        <f t="shared" si="3"/>
      </c>
      <c r="D46" s="241" t="str">
        <f>③クロカンレース!B21&amp;" "&amp;③クロカンレース!C21</f>
        <v> </v>
      </c>
      <c r="E46" s="241" t="str">
        <f>③クロカンレース!D21&amp;" "&amp;③クロカンレース!E21</f>
        <v> </v>
      </c>
      <c r="F46" s="241">
        <f>IF(G46="","",'①申込'!$C$7)</f>
      </c>
      <c r="G46" s="241">
        <f>IF(③クロカンレース!F21="","",③クロカンレース!F21)</f>
      </c>
      <c r="H46" s="241">
        <f t="shared" si="1"/>
      </c>
    </row>
    <row r="47" spans="1:8" ht="12">
      <c r="A47" s="241" t="e">
        <f t="shared" si="4"/>
        <v>#REF!</v>
      </c>
      <c r="B47" s="252"/>
      <c r="C47" s="241">
        <f t="shared" si="3"/>
      </c>
      <c r="D47" s="241" t="str">
        <f>③クロカンレース!B22&amp;" "&amp;③クロカンレース!C22</f>
        <v> </v>
      </c>
      <c r="E47" s="241" t="str">
        <f>③クロカンレース!D22&amp;" "&amp;③クロカンレース!E22</f>
        <v> </v>
      </c>
      <c r="F47" s="241">
        <f>IF(G47="","",'①申込'!$C$7)</f>
      </c>
      <c r="G47" s="241">
        <f>IF(③クロカンレース!F22="","",③クロカンレース!F22)</f>
      </c>
      <c r="H47" s="241">
        <f t="shared" si="1"/>
      </c>
    </row>
    <row r="48" spans="1:8" ht="12">
      <c r="A48" s="241" t="e">
        <f t="shared" si="4"/>
        <v>#REF!</v>
      </c>
      <c r="B48" s="252"/>
      <c r="C48" s="241">
        <f t="shared" si="3"/>
      </c>
      <c r="D48" s="241" t="str">
        <f>③クロカンレース!B23&amp;" "&amp;③クロカンレース!C23</f>
        <v> </v>
      </c>
      <c r="E48" s="241" t="str">
        <f>③クロカンレース!D23&amp;" "&amp;③クロカンレース!E23</f>
        <v> </v>
      </c>
      <c r="F48" s="241">
        <f>IF(G48="","",'①申込'!$C$7)</f>
      </c>
      <c r="G48" s="241">
        <f>IF(③クロカンレース!F23="","",③クロカンレース!F23)</f>
      </c>
      <c r="H48" s="241">
        <f t="shared" si="1"/>
      </c>
    </row>
    <row r="49" spans="1:8" ht="12">
      <c r="A49" s="241" t="e">
        <f t="shared" si="4"/>
        <v>#REF!</v>
      </c>
      <c r="B49" s="252"/>
      <c r="C49" s="241">
        <f t="shared" si="3"/>
      </c>
      <c r="D49" s="241" t="str">
        <f>③クロカンレース!B24&amp;" "&amp;③クロカンレース!C24</f>
        <v> </v>
      </c>
      <c r="E49" s="241" t="str">
        <f>③クロカンレース!D24&amp;" "&amp;③クロカンレース!E24</f>
        <v> </v>
      </c>
      <c r="F49" s="241">
        <f>IF(G49="","",'①申込'!$C$7)</f>
      </c>
      <c r="G49" s="241">
        <f>IF(③クロカンレース!F24="","",③クロカンレース!F24)</f>
      </c>
      <c r="H49" s="241">
        <f t="shared" si="1"/>
      </c>
    </row>
    <row r="50" spans="1:8" ht="12">
      <c r="A50" s="241" t="e">
        <f t="shared" si="4"/>
        <v>#REF!</v>
      </c>
      <c r="B50" s="252"/>
      <c r="C50" s="241">
        <f t="shared" si="3"/>
      </c>
      <c r="D50" s="241" t="str">
        <f>③クロカンレース!B25&amp;" "&amp;③クロカンレース!C25</f>
        <v> </v>
      </c>
      <c r="E50" s="241" t="str">
        <f>③クロカンレース!D25&amp;" "&amp;③クロカンレース!E25</f>
        <v> </v>
      </c>
      <c r="F50" s="241">
        <f>IF(G50="","",'①申込'!$C$7)</f>
      </c>
      <c r="G50" s="241">
        <f>IF(③クロカンレース!F25="","",③クロカンレース!F25)</f>
      </c>
      <c r="H50" s="241">
        <f t="shared" si="1"/>
      </c>
    </row>
    <row r="51" spans="1:8" ht="12">
      <c r="A51" s="241" t="e">
        <f t="shared" si="4"/>
        <v>#REF!</v>
      </c>
      <c r="B51" s="252"/>
      <c r="C51" s="241">
        <f t="shared" si="3"/>
      </c>
      <c r="D51" s="241" t="str">
        <f>③クロカンレース!B26&amp;" "&amp;③クロカンレース!C26</f>
        <v> </v>
      </c>
      <c r="E51" s="241" t="str">
        <f>③クロカンレース!D26&amp;" "&amp;③クロカンレース!E26</f>
        <v> </v>
      </c>
      <c r="F51" s="241">
        <f>IF(G51="","",'①申込'!$C$7)</f>
      </c>
      <c r="G51" s="241">
        <f>IF(③クロカンレース!F26="","",③クロカンレース!F26)</f>
      </c>
      <c r="H51" s="241">
        <f t="shared" si="1"/>
      </c>
    </row>
    <row r="52" spans="1:8" ht="12">
      <c r="A52" s="241" t="e">
        <f t="shared" si="4"/>
        <v>#REF!</v>
      </c>
      <c r="B52" s="252"/>
      <c r="C52" s="241" t="e">
        <f>IF(G52="","",2)</f>
        <v>#REF!</v>
      </c>
      <c r="D52" s="241" t="e">
        <f>#REF!&amp;" "&amp;#REF!</f>
        <v>#REF!</v>
      </c>
      <c r="E52" s="241" t="e">
        <f>#REF!&amp;" "&amp;#REF!</f>
        <v>#REF!</v>
      </c>
      <c r="F52" s="241" t="e">
        <f>IF(G52="","",'①申込'!$C$7)</f>
        <v>#REF!</v>
      </c>
      <c r="G52" s="241" t="e">
        <f>IF(#REF!="","",#REF!)</f>
        <v>#REF!</v>
      </c>
      <c r="H52" s="241" t="e">
        <f t="shared" si="1"/>
        <v>#REF!</v>
      </c>
    </row>
    <row r="53" spans="1:8" ht="12">
      <c r="A53" s="241" t="e">
        <f t="shared" si="4"/>
        <v>#REF!</v>
      </c>
      <c r="B53" s="252"/>
      <c r="C53" s="241" t="e">
        <f aca="true" t="shared" si="5" ref="C53:C60">IF(G53="","",2)</f>
        <v>#REF!</v>
      </c>
      <c r="D53" s="241" t="e">
        <f>#REF!&amp;" "&amp;#REF!</f>
        <v>#REF!</v>
      </c>
      <c r="E53" s="241" t="e">
        <f>#REF!&amp;" "&amp;#REF!</f>
        <v>#REF!</v>
      </c>
      <c r="F53" s="241" t="e">
        <f>IF(G53="","",'①申込'!$C$7)</f>
        <v>#REF!</v>
      </c>
      <c r="G53" s="241" t="e">
        <f>IF(#REF!="","",#REF!)</f>
        <v>#REF!</v>
      </c>
      <c r="H53" s="241" t="e">
        <f t="shared" si="1"/>
        <v>#REF!</v>
      </c>
    </row>
    <row r="54" spans="1:8" ht="12">
      <c r="A54" s="241" t="e">
        <f t="shared" si="4"/>
        <v>#REF!</v>
      </c>
      <c r="B54" s="252"/>
      <c r="C54" s="241" t="e">
        <f t="shared" si="5"/>
        <v>#REF!</v>
      </c>
      <c r="D54" s="241" t="e">
        <f>#REF!&amp;" "&amp;#REF!</f>
        <v>#REF!</v>
      </c>
      <c r="E54" s="241" t="e">
        <f>#REF!&amp;" "&amp;#REF!</f>
        <v>#REF!</v>
      </c>
      <c r="F54" s="241" t="e">
        <f>IF(G54="","",'①申込'!$C$7)</f>
        <v>#REF!</v>
      </c>
      <c r="G54" s="241" t="e">
        <f>IF(#REF!="","",#REF!)</f>
        <v>#REF!</v>
      </c>
      <c r="H54" s="241" t="e">
        <f t="shared" si="1"/>
        <v>#REF!</v>
      </c>
    </row>
    <row r="55" spans="1:8" ht="12">
      <c r="A55" s="241" t="e">
        <f t="shared" si="4"/>
        <v>#REF!</v>
      </c>
      <c r="B55" s="252"/>
      <c r="C55" s="241" t="e">
        <f t="shared" si="5"/>
        <v>#REF!</v>
      </c>
      <c r="D55" s="241" t="e">
        <f>#REF!&amp;" "&amp;#REF!</f>
        <v>#REF!</v>
      </c>
      <c r="E55" s="241" t="e">
        <f>#REF!&amp;" "&amp;#REF!</f>
        <v>#REF!</v>
      </c>
      <c r="F55" s="241" t="e">
        <f>IF(G55="","",'①申込'!$C$7)</f>
        <v>#REF!</v>
      </c>
      <c r="G55" s="241" t="e">
        <f>IF(#REF!="","",#REF!)</f>
        <v>#REF!</v>
      </c>
      <c r="H55" s="241" t="e">
        <f t="shared" si="1"/>
        <v>#REF!</v>
      </c>
    </row>
    <row r="56" spans="1:8" ht="12">
      <c r="A56" s="241" t="e">
        <f t="shared" si="4"/>
        <v>#REF!</v>
      </c>
      <c r="B56" s="252"/>
      <c r="C56" s="241" t="e">
        <f t="shared" si="5"/>
        <v>#REF!</v>
      </c>
      <c r="D56" s="241" t="e">
        <f>#REF!&amp;" "&amp;#REF!</f>
        <v>#REF!</v>
      </c>
      <c r="E56" s="241" t="e">
        <f>#REF!&amp;" "&amp;#REF!</f>
        <v>#REF!</v>
      </c>
      <c r="F56" s="241" t="e">
        <f>IF(G56="","",'①申込'!$C$7)</f>
        <v>#REF!</v>
      </c>
      <c r="G56" s="241" t="e">
        <f>IF(#REF!="","",#REF!)</f>
        <v>#REF!</v>
      </c>
      <c r="H56" s="241" t="e">
        <f t="shared" si="1"/>
        <v>#REF!</v>
      </c>
    </row>
    <row r="57" spans="1:8" ht="12">
      <c r="A57" s="241" t="e">
        <f t="shared" si="4"/>
        <v>#REF!</v>
      </c>
      <c r="B57" s="252"/>
      <c r="C57" s="241" t="e">
        <f t="shared" si="5"/>
        <v>#REF!</v>
      </c>
      <c r="D57" s="241" t="e">
        <f>#REF!&amp;" "&amp;#REF!</f>
        <v>#REF!</v>
      </c>
      <c r="E57" s="241" t="e">
        <f>#REF!&amp;" "&amp;#REF!</f>
        <v>#REF!</v>
      </c>
      <c r="F57" s="241" t="e">
        <f>IF(G57="","",'①申込'!$C$7)</f>
        <v>#REF!</v>
      </c>
      <c r="G57" s="241" t="e">
        <f>IF(#REF!="","",#REF!)</f>
        <v>#REF!</v>
      </c>
      <c r="H57" s="241" t="e">
        <f t="shared" si="1"/>
        <v>#REF!</v>
      </c>
    </row>
    <row r="58" spans="1:8" ht="12">
      <c r="A58" s="241" t="e">
        <f t="shared" si="4"/>
        <v>#REF!</v>
      </c>
      <c r="B58" s="252"/>
      <c r="C58" s="241" t="e">
        <f t="shared" si="5"/>
        <v>#REF!</v>
      </c>
      <c r="D58" s="241" t="e">
        <f>#REF!&amp;" "&amp;#REF!</f>
        <v>#REF!</v>
      </c>
      <c r="E58" s="241" t="e">
        <f>#REF!&amp;" "&amp;#REF!</f>
        <v>#REF!</v>
      </c>
      <c r="F58" s="241" t="e">
        <f>IF(G58="","",'①申込'!$C$7)</f>
        <v>#REF!</v>
      </c>
      <c r="G58" s="241" t="e">
        <f>IF(#REF!="","",#REF!)</f>
        <v>#REF!</v>
      </c>
      <c r="H58" s="241" t="e">
        <f t="shared" si="1"/>
        <v>#REF!</v>
      </c>
    </row>
    <row r="59" spans="1:8" ht="12">
      <c r="A59" s="241" t="e">
        <f t="shared" si="4"/>
        <v>#REF!</v>
      </c>
      <c r="B59" s="252"/>
      <c r="C59" s="241" t="e">
        <f t="shared" si="5"/>
        <v>#REF!</v>
      </c>
      <c r="D59" s="241" t="e">
        <f>#REF!&amp;" "&amp;#REF!</f>
        <v>#REF!</v>
      </c>
      <c r="E59" s="241" t="e">
        <f>#REF!&amp;" "&amp;#REF!</f>
        <v>#REF!</v>
      </c>
      <c r="F59" s="241" t="e">
        <f>IF(G59="","",'①申込'!$C$7)</f>
        <v>#REF!</v>
      </c>
      <c r="G59" s="241" t="e">
        <f>IF(#REF!="","",#REF!)</f>
        <v>#REF!</v>
      </c>
      <c r="H59" s="241" t="e">
        <f t="shared" si="1"/>
        <v>#REF!</v>
      </c>
    </row>
    <row r="60" spans="1:8" ht="12">
      <c r="A60" s="241" t="e">
        <f t="shared" si="4"/>
        <v>#REF!</v>
      </c>
      <c r="B60" s="252"/>
      <c r="C60" s="241" t="e">
        <f t="shared" si="5"/>
        <v>#REF!</v>
      </c>
      <c r="D60" s="241" t="e">
        <f>#REF!&amp;" "&amp;#REF!</f>
        <v>#REF!</v>
      </c>
      <c r="E60" s="241" t="e">
        <f>#REF!&amp;" "&amp;#REF!</f>
        <v>#REF!</v>
      </c>
      <c r="F60" s="241" t="e">
        <f>IF(G60="","",'①申込'!$C$7)</f>
        <v>#REF!</v>
      </c>
      <c r="G60" s="241" t="e">
        <f>IF(#REF!="","",#REF!)</f>
        <v>#REF!</v>
      </c>
      <c r="H60" s="241" t="e">
        <f t="shared" si="1"/>
        <v>#REF!</v>
      </c>
    </row>
    <row r="61" spans="1:8" ht="12">
      <c r="A61" s="241" t="e">
        <f t="shared" si="4"/>
        <v>#REF!</v>
      </c>
      <c r="B61" s="252"/>
      <c r="C61" s="241" t="e">
        <f aca="true" t="shared" si="6" ref="C61:C76">IF(G61="","",2)</f>
        <v>#REF!</v>
      </c>
      <c r="D61" s="241" t="e">
        <f>#REF!&amp;" "&amp;#REF!</f>
        <v>#REF!</v>
      </c>
      <c r="E61" s="241" t="e">
        <f>#REF!&amp;" "&amp;#REF!</f>
        <v>#REF!</v>
      </c>
      <c r="F61" s="241" t="e">
        <f>IF(G61="","",'①申込'!$C$7)</f>
        <v>#REF!</v>
      </c>
      <c r="G61" s="241" t="e">
        <f>IF(#REF!="","",#REF!)</f>
        <v>#REF!</v>
      </c>
      <c r="H61" s="241" t="e">
        <f t="shared" si="1"/>
        <v>#REF!</v>
      </c>
    </row>
    <row r="62" spans="1:8" ht="12">
      <c r="A62" s="241" t="e">
        <f t="shared" si="4"/>
        <v>#REF!</v>
      </c>
      <c r="B62" s="252"/>
      <c r="C62" s="241" t="e">
        <f t="shared" si="6"/>
        <v>#REF!</v>
      </c>
      <c r="D62" s="241" t="e">
        <f>#REF!&amp;" "&amp;#REF!</f>
        <v>#REF!</v>
      </c>
      <c r="E62" s="241" t="e">
        <f>#REF!&amp;" "&amp;#REF!</f>
        <v>#REF!</v>
      </c>
      <c r="F62" s="241" t="e">
        <f>IF(G62="","",'①申込'!$C$7)</f>
        <v>#REF!</v>
      </c>
      <c r="G62" s="241" t="e">
        <f>IF(#REF!="","",#REF!)</f>
        <v>#REF!</v>
      </c>
      <c r="H62" s="241" t="e">
        <f t="shared" si="1"/>
        <v>#REF!</v>
      </c>
    </row>
    <row r="63" spans="1:8" ht="12">
      <c r="A63" s="241" t="e">
        <f t="shared" si="4"/>
        <v>#REF!</v>
      </c>
      <c r="B63" s="252"/>
      <c r="C63" s="241" t="e">
        <f t="shared" si="6"/>
        <v>#REF!</v>
      </c>
      <c r="D63" s="241" t="e">
        <f>#REF!&amp;" "&amp;#REF!</f>
        <v>#REF!</v>
      </c>
      <c r="E63" s="241" t="e">
        <f>#REF!&amp;" "&amp;#REF!</f>
        <v>#REF!</v>
      </c>
      <c r="F63" s="241" t="e">
        <f>IF(G63="","",'①申込'!$C$7)</f>
        <v>#REF!</v>
      </c>
      <c r="G63" s="241" t="e">
        <f>IF(#REF!="","",#REF!)</f>
        <v>#REF!</v>
      </c>
      <c r="H63" s="241" t="e">
        <f t="shared" si="1"/>
        <v>#REF!</v>
      </c>
    </row>
    <row r="64" spans="1:8" ht="12">
      <c r="A64" s="241" t="e">
        <f t="shared" si="4"/>
        <v>#REF!</v>
      </c>
      <c r="B64" s="252"/>
      <c r="C64" s="241" t="e">
        <f t="shared" si="6"/>
        <v>#REF!</v>
      </c>
      <c r="D64" s="241" t="e">
        <f>#REF!&amp;" "&amp;#REF!</f>
        <v>#REF!</v>
      </c>
      <c r="E64" s="241" t="e">
        <f>#REF!&amp;" "&amp;#REF!</f>
        <v>#REF!</v>
      </c>
      <c r="F64" s="241" t="e">
        <f>IF(G64="","",'①申込'!$C$7)</f>
        <v>#REF!</v>
      </c>
      <c r="G64" s="241" t="e">
        <f>IF(#REF!="","",#REF!)</f>
        <v>#REF!</v>
      </c>
      <c r="H64" s="241" t="e">
        <f t="shared" si="1"/>
        <v>#REF!</v>
      </c>
    </row>
    <row r="65" spans="1:8" ht="12">
      <c r="A65" s="241" t="e">
        <f t="shared" si="4"/>
        <v>#REF!</v>
      </c>
      <c r="B65" s="252"/>
      <c r="C65" s="241" t="e">
        <f t="shared" si="6"/>
        <v>#REF!</v>
      </c>
      <c r="D65" s="241" t="e">
        <f>#REF!&amp;" "&amp;#REF!</f>
        <v>#REF!</v>
      </c>
      <c r="E65" s="241" t="e">
        <f>#REF!&amp;" "&amp;#REF!</f>
        <v>#REF!</v>
      </c>
      <c r="F65" s="241" t="e">
        <f>IF(G65="","",'①申込'!$C$7)</f>
        <v>#REF!</v>
      </c>
      <c r="G65" s="241" t="e">
        <f>IF(#REF!="","",#REF!)</f>
        <v>#REF!</v>
      </c>
      <c r="H65" s="241" t="e">
        <f t="shared" si="1"/>
        <v>#REF!</v>
      </c>
    </row>
    <row r="66" spans="1:8" ht="12">
      <c r="A66" s="241" t="e">
        <f t="shared" si="4"/>
        <v>#REF!</v>
      </c>
      <c r="B66" s="252"/>
      <c r="C66" s="241" t="e">
        <f t="shared" si="6"/>
        <v>#REF!</v>
      </c>
      <c r="D66" s="241" t="e">
        <f>#REF!&amp;" "&amp;#REF!</f>
        <v>#REF!</v>
      </c>
      <c r="E66" s="241" t="e">
        <f>#REF!&amp;" "&amp;#REF!</f>
        <v>#REF!</v>
      </c>
      <c r="F66" s="241" t="e">
        <f>IF(G66="","",'①申込'!$C$7)</f>
        <v>#REF!</v>
      </c>
      <c r="G66" s="241" t="e">
        <f>IF(#REF!="","",#REF!)</f>
        <v>#REF!</v>
      </c>
      <c r="H66" s="241" t="e">
        <f t="shared" si="1"/>
        <v>#REF!</v>
      </c>
    </row>
    <row r="67" spans="1:8" ht="12">
      <c r="A67" s="241" t="e">
        <f t="shared" si="4"/>
        <v>#REF!</v>
      </c>
      <c r="B67" s="252"/>
      <c r="C67" s="241" t="e">
        <f t="shared" si="6"/>
        <v>#REF!</v>
      </c>
      <c r="D67" s="241" t="e">
        <f>#REF!&amp;" "&amp;#REF!</f>
        <v>#REF!</v>
      </c>
      <c r="E67" s="241" t="e">
        <f>#REF!&amp;" "&amp;#REF!</f>
        <v>#REF!</v>
      </c>
      <c r="F67" s="241" t="e">
        <f>IF(G67="","",'①申込'!$C$7)</f>
        <v>#REF!</v>
      </c>
      <c r="G67" s="241" t="e">
        <f>IF(#REF!="","",#REF!)</f>
        <v>#REF!</v>
      </c>
      <c r="H67" s="241" t="e">
        <f t="shared" si="1"/>
        <v>#REF!</v>
      </c>
    </row>
    <row r="68" spans="1:8" ht="12">
      <c r="A68" s="241" t="e">
        <f t="shared" si="4"/>
        <v>#REF!</v>
      </c>
      <c r="B68" s="252"/>
      <c r="C68" s="241" t="e">
        <f t="shared" si="6"/>
        <v>#REF!</v>
      </c>
      <c r="D68" s="241" t="e">
        <f>#REF!&amp;" "&amp;#REF!</f>
        <v>#REF!</v>
      </c>
      <c r="E68" s="241" t="e">
        <f>#REF!&amp;" "&amp;#REF!</f>
        <v>#REF!</v>
      </c>
      <c r="F68" s="241" t="e">
        <f>IF(G68="","",'①申込'!$C$7)</f>
        <v>#REF!</v>
      </c>
      <c r="G68" s="241" t="e">
        <f>IF(#REF!="","",#REF!)</f>
        <v>#REF!</v>
      </c>
      <c r="H68" s="241" t="e">
        <f t="shared" si="1"/>
        <v>#REF!</v>
      </c>
    </row>
    <row r="69" spans="1:8" ht="12">
      <c r="A69" s="241" t="e">
        <f t="shared" si="4"/>
        <v>#REF!</v>
      </c>
      <c r="B69" s="252"/>
      <c r="C69" s="241" t="e">
        <f t="shared" si="6"/>
        <v>#REF!</v>
      </c>
      <c r="D69" s="241" t="e">
        <f>#REF!&amp;" "&amp;#REF!</f>
        <v>#REF!</v>
      </c>
      <c r="E69" s="241" t="e">
        <f>#REF!&amp;" "&amp;#REF!</f>
        <v>#REF!</v>
      </c>
      <c r="F69" s="241" t="e">
        <f>IF(G69="","",'①申込'!$C$7)</f>
        <v>#REF!</v>
      </c>
      <c r="G69" s="241" t="e">
        <f>IF(#REF!="","",#REF!)</f>
        <v>#REF!</v>
      </c>
      <c r="H69" s="241" t="e">
        <f t="shared" si="1"/>
        <v>#REF!</v>
      </c>
    </row>
    <row r="70" spans="1:8" ht="12">
      <c r="A70" s="241" t="e">
        <f t="shared" si="4"/>
        <v>#REF!</v>
      </c>
      <c r="B70" s="252"/>
      <c r="C70" s="241" t="e">
        <f t="shared" si="6"/>
        <v>#REF!</v>
      </c>
      <c r="D70" s="241" t="e">
        <f>#REF!&amp;" "&amp;#REF!</f>
        <v>#REF!</v>
      </c>
      <c r="E70" s="241" t="e">
        <f>#REF!&amp;" "&amp;#REF!</f>
        <v>#REF!</v>
      </c>
      <c r="F70" s="241" t="e">
        <f>IF(G70="","",'①申込'!$C$7)</f>
        <v>#REF!</v>
      </c>
      <c r="G70" s="241" t="e">
        <f>IF(#REF!="","",#REF!)</f>
        <v>#REF!</v>
      </c>
      <c r="H70" s="241" t="e">
        <f t="shared" si="1"/>
        <v>#REF!</v>
      </c>
    </row>
    <row r="71" spans="1:8" ht="12">
      <c r="A71" s="241" t="e">
        <f t="shared" si="4"/>
        <v>#REF!</v>
      </c>
      <c r="B71" s="252"/>
      <c r="C71" s="241" t="e">
        <f t="shared" si="6"/>
        <v>#REF!</v>
      </c>
      <c r="D71" s="241" t="e">
        <f>#REF!&amp;" "&amp;#REF!</f>
        <v>#REF!</v>
      </c>
      <c r="E71" s="241" t="e">
        <f>#REF!&amp;" "&amp;#REF!</f>
        <v>#REF!</v>
      </c>
      <c r="F71" s="241" t="e">
        <f>IF(G71="","",'①申込'!$C$7)</f>
        <v>#REF!</v>
      </c>
      <c r="G71" s="241" t="e">
        <f>IF(#REF!="","",#REF!)</f>
        <v>#REF!</v>
      </c>
      <c r="H71" s="241" t="e">
        <f t="shared" si="1"/>
        <v>#REF!</v>
      </c>
    </row>
    <row r="72" spans="1:8" ht="12">
      <c r="A72" s="241" t="e">
        <f t="shared" si="4"/>
        <v>#REF!</v>
      </c>
      <c r="B72" s="252"/>
      <c r="C72" s="241" t="e">
        <f t="shared" si="6"/>
        <v>#REF!</v>
      </c>
      <c r="D72" s="241" t="e">
        <f>#REF!&amp;" "&amp;#REF!</f>
        <v>#REF!</v>
      </c>
      <c r="E72" s="241" t="e">
        <f>#REF!&amp;" "&amp;#REF!</f>
        <v>#REF!</v>
      </c>
      <c r="F72" s="241" t="e">
        <f>IF(G72="","",'①申込'!$C$7)</f>
        <v>#REF!</v>
      </c>
      <c r="G72" s="241" t="e">
        <f>IF(#REF!="","",#REF!)</f>
        <v>#REF!</v>
      </c>
      <c r="H72" s="241" t="e">
        <f t="shared" si="1"/>
        <v>#REF!</v>
      </c>
    </row>
    <row r="73" spans="1:8" ht="12">
      <c r="A73" s="241" t="e">
        <f t="shared" si="4"/>
        <v>#REF!</v>
      </c>
      <c r="B73" s="252"/>
      <c r="C73" s="241" t="e">
        <f t="shared" si="6"/>
        <v>#REF!</v>
      </c>
      <c r="D73" s="241" t="e">
        <f>#REF!&amp;" "&amp;#REF!</f>
        <v>#REF!</v>
      </c>
      <c r="E73" s="241" t="e">
        <f>#REF!&amp;" "&amp;#REF!</f>
        <v>#REF!</v>
      </c>
      <c r="F73" s="241" t="e">
        <f>IF(G73="","",'①申込'!$C$7)</f>
        <v>#REF!</v>
      </c>
      <c r="G73" s="241" t="e">
        <f>IF(#REF!="","",#REF!)</f>
        <v>#REF!</v>
      </c>
      <c r="H73" s="241" t="e">
        <f t="shared" si="1"/>
        <v>#REF!</v>
      </c>
    </row>
    <row r="74" spans="1:8" ht="12">
      <c r="A74" s="241" t="e">
        <f t="shared" si="4"/>
        <v>#REF!</v>
      </c>
      <c r="B74" s="252"/>
      <c r="C74" s="241" t="e">
        <f t="shared" si="6"/>
        <v>#REF!</v>
      </c>
      <c r="D74" s="241" t="e">
        <f>#REF!&amp;" "&amp;#REF!</f>
        <v>#REF!</v>
      </c>
      <c r="E74" s="241" t="e">
        <f>#REF!&amp;" "&amp;#REF!</f>
        <v>#REF!</v>
      </c>
      <c r="F74" s="241" t="e">
        <f>IF(G74="","",'①申込'!$C$7)</f>
        <v>#REF!</v>
      </c>
      <c r="G74" s="241" t="e">
        <f>IF(#REF!="","",#REF!)</f>
        <v>#REF!</v>
      </c>
      <c r="H74" s="241" t="e">
        <f t="shared" si="1"/>
        <v>#REF!</v>
      </c>
    </row>
    <row r="75" spans="1:8" ht="12">
      <c r="A75" s="241" t="e">
        <f t="shared" si="4"/>
        <v>#REF!</v>
      </c>
      <c r="B75" s="252"/>
      <c r="C75" s="241" t="e">
        <f t="shared" si="6"/>
        <v>#REF!</v>
      </c>
      <c r="D75" s="241" t="e">
        <f>#REF!&amp;" "&amp;#REF!</f>
        <v>#REF!</v>
      </c>
      <c r="E75" s="241" t="e">
        <f>#REF!&amp;" "&amp;#REF!</f>
        <v>#REF!</v>
      </c>
      <c r="F75" s="241" t="e">
        <f>IF(G75="","",'①申込'!$C$7)</f>
        <v>#REF!</v>
      </c>
      <c r="G75" s="241" t="e">
        <f>IF(#REF!="","",#REF!)</f>
        <v>#REF!</v>
      </c>
      <c r="H75" s="241" t="e">
        <f t="shared" si="1"/>
        <v>#REF!</v>
      </c>
    </row>
    <row r="76" spans="1:8" ht="12">
      <c r="A76" s="241" t="e">
        <f aca="true" t="shared" si="7" ref="A76:A95">IF(OR($A$2="",G76=""),"",$A$2)</f>
        <v>#REF!</v>
      </c>
      <c r="B76" s="252"/>
      <c r="C76" s="241">
        <f t="shared" si="6"/>
      </c>
      <c r="D76" s="241" t="str">
        <f>③クロカンレース!I7&amp;" "&amp;③クロカンレース!J7</f>
        <v> </v>
      </c>
      <c r="E76" s="241" t="str">
        <f>③クロカンレース!K7&amp;" "&amp;③クロカンレース!L7</f>
        <v> </v>
      </c>
      <c r="F76" s="241">
        <f>IF(G76="","",'①申込'!$C$7)</f>
      </c>
      <c r="G76" s="241">
        <f>IF(③クロカンレース!M7="","",③クロカンレース!M7)</f>
      </c>
      <c r="H76" s="241">
        <f t="shared" si="1"/>
      </c>
    </row>
    <row r="77" spans="1:8" ht="12">
      <c r="A77" s="241" t="e">
        <f t="shared" si="7"/>
        <v>#REF!</v>
      </c>
      <c r="B77" s="252"/>
      <c r="C77" s="241">
        <f aca="true" t="shared" si="8" ref="C77:C95">IF(G77="","",2)</f>
      </c>
      <c r="D77" s="241" t="str">
        <f>③クロカンレース!I8&amp;" "&amp;③クロカンレース!J8</f>
        <v> </v>
      </c>
      <c r="E77" s="241" t="str">
        <f>③クロカンレース!K8&amp;" "&amp;③クロカンレース!L8</f>
        <v> </v>
      </c>
      <c r="F77" s="241">
        <f>IF(G77="","",'①申込'!$C$7)</f>
      </c>
      <c r="G77" s="241">
        <f>IF(③クロカンレース!M8="","",③クロカンレース!M8)</f>
      </c>
      <c r="H77" s="241">
        <f t="shared" si="1"/>
      </c>
    </row>
    <row r="78" spans="1:8" ht="12">
      <c r="A78" s="241" t="e">
        <f t="shared" si="7"/>
        <v>#REF!</v>
      </c>
      <c r="B78" s="252"/>
      <c r="C78" s="241">
        <f t="shared" si="8"/>
      </c>
      <c r="D78" s="241" t="str">
        <f>③クロカンレース!I9&amp;" "&amp;③クロカンレース!J9</f>
        <v> </v>
      </c>
      <c r="E78" s="241" t="str">
        <f>③クロカンレース!K9&amp;" "&amp;③クロカンレース!L9</f>
        <v> </v>
      </c>
      <c r="F78" s="241">
        <f>IF(G78="","",'①申込'!$C$7)</f>
      </c>
      <c r="G78" s="241">
        <f>IF(③クロカンレース!M9="","",③クロカンレース!M9)</f>
      </c>
      <c r="H78" s="241">
        <f t="shared" si="1"/>
      </c>
    </row>
    <row r="79" spans="1:8" ht="12">
      <c r="A79" s="241" t="e">
        <f t="shared" si="7"/>
        <v>#REF!</v>
      </c>
      <c r="B79" s="252"/>
      <c r="C79" s="241">
        <f t="shared" si="8"/>
      </c>
      <c r="D79" s="241" t="str">
        <f>③クロカンレース!I10&amp;" "&amp;③クロカンレース!J10</f>
        <v> </v>
      </c>
      <c r="E79" s="241" t="str">
        <f>③クロカンレース!K10&amp;" "&amp;③クロカンレース!L10</f>
        <v> </v>
      </c>
      <c r="F79" s="241">
        <f>IF(G79="","",'①申込'!$C$7)</f>
      </c>
      <c r="G79" s="241">
        <f>IF(③クロカンレース!M10="","",③クロカンレース!M10)</f>
      </c>
      <c r="H79" s="241">
        <f t="shared" si="1"/>
      </c>
    </row>
    <row r="80" spans="1:8" ht="12">
      <c r="A80" s="241" t="e">
        <f t="shared" si="7"/>
        <v>#REF!</v>
      </c>
      <c r="B80" s="252"/>
      <c r="C80" s="241">
        <f t="shared" si="8"/>
      </c>
      <c r="D80" s="241" t="str">
        <f>③クロカンレース!I11&amp;" "&amp;③クロカンレース!J11</f>
        <v> </v>
      </c>
      <c r="E80" s="241" t="str">
        <f>③クロカンレース!K11&amp;" "&amp;③クロカンレース!L11</f>
        <v> </v>
      </c>
      <c r="F80" s="241">
        <f>IF(G80="","",'①申込'!$C$7)</f>
      </c>
      <c r="G80" s="241">
        <f>IF(③クロカンレース!M11="","",③クロカンレース!M11)</f>
      </c>
      <c r="H80" s="241">
        <f t="shared" si="1"/>
      </c>
    </row>
    <row r="81" spans="1:8" ht="12">
      <c r="A81" s="241" t="e">
        <f t="shared" si="7"/>
        <v>#REF!</v>
      </c>
      <c r="B81" s="252"/>
      <c r="C81" s="241">
        <f t="shared" si="8"/>
      </c>
      <c r="D81" s="241" t="str">
        <f>③クロカンレース!I12&amp;" "&amp;③クロカンレース!J12</f>
        <v> </v>
      </c>
      <c r="E81" s="241" t="str">
        <f>③クロカンレース!K12&amp;" "&amp;③クロカンレース!L12</f>
        <v> </v>
      </c>
      <c r="F81" s="241">
        <f>IF(G81="","",'①申込'!$C$7)</f>
      </c>
      <c r="G81" s="241">
        <f>IF(③クロカンレース!M12="","",③クロカンレース!M12)</f>
      </c>
      <c r="H81" s="241">
        <f t="shared" si="1"/>
      </c>
    </row>
    <row r="82" spans="1:8" ht="12">
      <c r="A82" s="241" t="e">
        <f t="shared" si="7"/>
        <v>#REF!</v>
      </c>
      <c r="B82" s="252"/>
      <c r="C82" s="241">
        <f t="shared" si="8"/>
      </c>
      <c r="D82" s="241" t="str">
        <f>③クロカンレース!I13&amp;" "&amp;③クロカンレース!J13</f>
        <v> </v>
      </c>
      <c r="E82" s="241" t="str">
        <f>③クロカンレース!K13&amp;" "&amp;③クロカンレース!L13</f>
        <v> </v>
      </c>
      <c r="F82" s="241">
        <f>IF(G82="","",'①申込'!$C$7)</f>
      </c>
      <c r="G82" s="241">
        <f>IF(③クロカンレース!M13="","",③クロカンレース!M13)</f>
      </c>
      <c r="H82" s="241">
        <f t="shared" si="1"/>
      </c>
    </row>
    <row r="83" spans="1:8" ht="12">
      <c r="A83" s="241" t="e">
        <f t="shared" si="7"/>
        <v>#REF!</v>
      </c>
      <c r="B83" s="252"/>
      <c r="C83" s="241">
        <f t="shared" si="8"/>
      </c>
      <c r="D83" s="241" t="str">
        <f>③クロカンレース!I14&amp;" "&amp;③クロカンレース!J14</f>
        <v> </v>
      </c>
      <c r="E83" s="241" t="str">
        <f>③クロカンレース!K14&amp;" "&amp;③クロカンレース!L14</f>
        <v> </v>
      </c>
      <c r="F83" s="241">
        <f>IF(G83="","",'①申込'!$C$7)</f>
      </c>
      <c r="G83" s="241">
        <f>IF(③クロカンレース!M14="","",③クロカンレース!M14)</f>
      </c>
      <c r="H83" s="241">
        <f t="shared" si="1"/>
      </c>
    </row>
    <row r="84" spans="1:8" ht="12">
      <c r="A84" s="241" t="e">
        <f t="shared" si="7"/>
        <v>#REF!</v>
      </c>
      <c r="B84" s="252"/>
      <c r="C84" s="241">
        <f t="shared" si="8"/>
      </c>
      <c r="D84" s="241" t="str">
        <f>③クロカンレース!I15&amp;" "&amp;③クロカンレース!J15</f>
        <v> </v>
      </c>
      <c r="E84" s="241" t="str">
        <f>③クロカンレース!K15&amp;" "&amp;③クロカンレース!L15</f>
        <v> </v>
      </c>
      <c r="F84" s="241">
        <f>IF(G84="","",'①申込'!$C$7)</f>
      </c>
      <c r="G84" s="241">
        <f>IF(③クロカンレース!M15="","",③クロカンレース!M15)</f>
      </c>
      <c r="H84" s="241">
        <f t="shared" si="1"/>
      </c>
    </row>
    <row r="85" spans="1:8" ht="12">
      <c r="A85" s="241" t="e">
        <f t="shared" si="7"/>
        <v>#REF!</v>
      </c>
      <c r="B85" s="252"/>
      <c r="C85" s="241">
        <f t="shared" si="8"/>
      </c>
      <c r="D85" s="241" t="str">
        <f>③クロカンレース!I16&amp;" "&amp;③クロカンレース!J16</f>
        <v> </v>
      </c>
      <c r="E85" s="241" t="str">
        <f>③クロカンレース!K16&amp;" "&amp;③クロカンレース!L16</f>
        <v> </v>
      </c>
      <c r="F85" s="241">
        <f>IF(G85="","",'①申込'!$C$7)</f>
      </c>
      <c r="G85" s="241">
        <f>IF(③クロカンレース!M16="","",③クロカンレース!M16)</f>
      </c>
      <c r="H85" s="241">
        <f aca="true" t="shared" si="9" ref="H85:H95">IF(C85=1,"3km",IF(C85=2,"2km",""))</f>
      </c>
    </row>
    <row r="86" spans="1:8" ht="12">
      <c r="A86" s="241" t="e">
        <f t="shared" si="7"/>
        <v>#REF!</v>
      </c>
      <c r="B86" s="252"/>
      <c r="C86" s="241">
        <f t="shared" si="8"/>
      </c>
      <c r="D86" s="241" t="str">
        <f>③クロカンレース!I17&amp;" "&amp;③クロカンレース!J17</f>
        <v> </v>
      </c>
      <c r="E86" s="241" t="str">
        <f>③クロカンレース!K17&amp;" "&amp;③クロカンレース!L17</f>
        <v> </v>
      </c>
      <c r="F86" s="241">
        <f>IF(G86="","",'①申込'!$C$7)</f>
      </c>
      <c r="G86" s="241">
        <f>IF(③クロカンレース!M17="","",③クロカンレース!M17)</f>
      </c>
      <c r="H86" s="241">
        <f t="shared" si="9"/>
      </c>
    </row>
    <row r="87" spans="1:8" ht="12">
      <c r="A87" s="241" t="e">
        <f t="shared" si="7"/>
        <v>#REF!</v>
      </c>
      <c r="B87" s="252"/>
      <c r="C87" s="241">
        <f t="shared" si="8"/>
      </c>
      <c r="D87" s="241" t="str">
        <f>③クロカンレース!I18&amp;" "&amp;③クロカンレース!J18</f>
        <v> </v>
      </c>
      <c r="E87" s="241" t="str">
        <f>③クロカンレース!K18&amp;" "&amp;③クロカンレース!L18</f>
        <v> </v>
      </c>
      <c r="F87" s="241">
        <f>IF(G87="","",'①申込'!$C$7)</f>
      </c>
      <c r="G87" s="241">
        <f>IF(③クロカンレース!M18="","",③クロカンレース!M18)</f>
      </c>
      <c r="H87" s="241">
        <f t="shared" si="9"/>
      </c>
    </row>
    <row r="88" spans="1:8" ht="12">
      <c r="A88" s="241" t="e">
        <f t="shared" si="7"/>
        <v>#REF!</v>
      </c>
      <c r="B88" s="252"/>
      <c r="C88" s="241">
        <f t="shared" si="8"/>
      </c>
      <c r="D88" s="241" t="str">
        <f>③クロカンレース!I19&amp;" "&amp;③クロカンレース!J19</f>
        <v> </v>
      </c>
      <c r="E88" s="241" t="str">
        <f>③クロカンレース!K19&amp;" "&amp;③クロカンレース!L19</f>
        <v> </v>
      </c>
      <c r="F88" s="241">
        <f>IF(G88="","",'①申込'!$C$7)</f>
      </c>
      <c r="G88" s="241">
        <f>IF(③クロカンレース!M19="","",③クロカンレース!M19)</f>
      </c>
      <c r="H88" s="241">
        <f t="shared" si="9"/>
      </c>
    </row>
    <row r="89" spans="1:8" ht="12">
      <c r="A89" s="241" t="e">
        <f t="shared" si="7"/>
        <v>#REF!</v>
      </c>
      <c r="B89" s="252"/>
      <c r="C89" s="241">
        <f t="shared" si="8"/>
      </c>
      <c r="D89" s="241" t="str">
        <f>③クロカンレース!I20&amp;" "&amp;③クロカンレース!J20</f>
        <v> </v>
      </c>
      <c r="E89" s="241" t="str">
        <f>③クロカンレース!K20&amp;" "&amp;③クロカンレース!L20</f>
        <v> </v>
      </c>
      <c r="F89" s="241">
        <f>IF(G89="","",'①申込'!$C$7)</f>
      </c>
      <c r="G89" s="241">
        <f>IF(③クロカンレース!M20="","",③クロカンレース!M20)</f>
      </c>
      <c r="H89" s="241">
        <f t="shared" si="9"/>
      </c>
    </row>
    <row r="90" spans="1:8" ht="12">
      <c r="A90" s="241" t="e">
        <f t="shared" si="7"/>
        <v>#REF!</v>
      </c>
      <c r="B90" s="252"/>
      <c r="C90" s="241">
        <f t="shared" si="8"/>
      </c>
      <c r="D90" s="241" t="str">
        <f>③クロカンレース!I21&amp;" "&amp;③クロカンレース!J21</f>
        <v> </v>
      </c>
      <c r="E90" s="241" t="str">
        <f>③クロカンレース!K21&amp;" "&amp;③クロカンレース!L21</f>
        <v> </v>
      </c>
      <c r="F90" s="241">
        <f>IF(G90="","",'①申込'!$C$7)</f>
      </c>
      <c r="G90" s="241">
        <f>IF(③クロカンレース!M21="","",③クロカンレース!M21)</f>
      </c>
      <c r="H90" s="241">
        <f t="shared" si="9"/>
      </c>
    </row>
    <row r="91" spans="1:8" ht="12">
      <c r="A91" s="241" t="e">
        <f t="shared" si="7"/>
        <v>#REF!</v>
      </c>
      <c r="B91" s="252"/>
      <c r="C91" s="241">
        <f t="shared" si="8"/>
      </c>
      <c r="D91" s="241" t="str">
        <f>③クロカンレース!I22&amp;" "&amp;③クロカンレース!J22</f>
        <v> </v>
      </c>
      <c r="E91" s="241" t="str">
        <f>③クロカンレース!K22&amp;" "&amp;③クロカンレース!L22</f>
        <v> </v>
      </c>
      <c r="F91" s="241">
        <f>IF(G91="","",'①申込'!$C$7)</f>
      </c>
      <c r="G91" s="241">
        <f>IF(③クロカンレース!M22="","",③クロカンレース!M22)</f>
      </c>
      <c r="H91" s="241">
        <f t="shared" si="9"/>
      </c>
    </row>
    <row r="92" spans="1:8" ht="12">
      <c r="A92" s="241" t="e">
        <f t="shared" si="7"/>
        <v>#REF!</v>
      </c>
      <c r="B92" s="252"/>
      <c r="C92" s="241">
        <f t="shared" si="8"/>
      </c>
      <c r="D92" s="241" t="str">
        <f>③クロカンレース!I23&amp;" "&amp;③クロカンレース!J23</f>
        <v> </v>
      </c>
      <c r="E92" s="241" t="str">
        <f>③クロカンレース!K23&amp;" "&amp;③クロカンレース!L23</f>
        <v> </v>
      </c>
      <c r="F92" s="241">
        <f>IF(G92="","",'①申込'!$C$7)</f>
      </c>
      <c r="G92" s="241">
        <f>IF(③クロカンレース!M23="","",③クロカンレース!M23)</f>
      </c>
      <c r="H92" s="241">
        <f t="shared" si="9"/>
      </c>
    </row>
    <row r="93" spans="1:8" ht="12">
      <c r="A93" s="241" t="e">
        <f t="shared" si="7"/>
        <v>#REF!</v>
      </c>
      <c r="B93" s="252"/>
      <c r="C93" s="241">
        <f t="shared" si="8"/>
      </c>
      <c r="D93" s="241" t="str">
        <f>③クロカンレース!I24&amp;" "&amp;③クロカンレース!J24</f>
        <v> </v>
      </c>
      <c r="E93" s="241" t="str">
        <f>③クロカンレース!K24&amp;" "&amp;③クロカンレース!L24</f>
        <v> </v>
      </c>
      <c r="F93" s="241">
        <f>IF(G93="","",'①申込'!$C$7)</f>
      </c>
      <c r="G93" s="241">
        <f>IF(③クロカンレース!M24="","",③クロカンレース!M24)</f>
      </c>
      <c r="H93" s="241">
        <f t="shared" si="9"/>
      </c>
    </row>
    <row r="94" spans="1:8" ht="12">
      <c r="A94" s="241" t="e">
        <f t="shared" si="7"/>
        <v>#REF!</v>
      </c>
      <c r="B94" s="252"/>
      <c r="C94" s="241">
        <f t="shared" si="8"/>
      </c>
      <c r="D94" s="241" t="str">
        <f>③クロカンレース!I25&amp;" "&amp;③クロカンレース!J25</f>
        <v> </v>
      </c>
      <c r="E94" s="241" t="str">
        <f>③クロカンレース!K25&amp;" "&amp;③クロカンレース!L25</f>
        <v> </v>
      </c>
      <c r="F94" s="241">
        <f>IF(G94="","",'①申込'!$C$7)</f>
      </c>
      <c r="G94" s="241">
        <f>IF(③クロカンレース!M25="","",③クロカンレース!M25)</f>
      </c>
      <c r="H94" s="241">
        <f t="shared" si="9"/>
      </c>
    </row>
    <row r="95" spans="1:8" ht="12">
      <c r="A95" s="241" t="e">
        <f t="shared" si="7"/>
        <v>#REF!</v>
      </c>
      <c r="B95" s="252"/>
      <c r="C95" s="241">
        <f t="shared" si="8"/>
      </c>
      <c r="D95" s="241" t="str">
        <f>③クロカンレース!I26&amp;" "&amp;③クロカンレース!J26</f>
        <v> </v>
      </c>
      <c r="E95" s="241" t="str">
        <f>③クロカンレース!K26&amp;" "&amp;③クロカンレース!L26</f>
        <v> </v>
      </c>
      <c r="F95" s="241">
        <f>IF(G95="","",'①申込'!$C$7)</f>
      </c>
      <c r="G95" s="241">
        <f>IF(③クロカンレース!M26="","",③クロカンレース!M26)</f>
      </c>
      <c r="H95" s="241">
        <f t="shared" si="9"/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="105" zoomScaleNormal="105" workbookViewId="0" topLeftCell="A1">
      <selection activeCell="K2" sqref="K2"/>
    </sheetView>
  </sheetViews>
  <sheetFormatPr defaultColWidth="8.875" defaultRowHeight="13.5"/>
  <cols>
    <col min="1" max="1" width="4.625" style="155" customWidth="1"/>
    <col min="2" max="5" width="9.00390625" style="2" bestFit="1" customWidth="1"/>
    <col min="6" max="6" width="4.625" style="2" customWidth="1"/>
    <col min="7" max="7" width="1.625" style="2" customWidth="1"/>
    <col min="8" max="8" width="4.625" style="155" customWidth="1"/>
    <col min="9" max="12" width="9.00390625" style="2" bestFit="1" customWidth="1"/>
    <col min="13" max="13" width="4.625" style="2" customWidth="1"/>
    <col min="14" max="16384" width="9.00390625" style="2" bestFit="1" customWidth="1"/>
  </cols>
  <sheetData>
    <row r="1" spans="1:13" ht="20.25">
      <c r="A1" s="156" t="s">
        <v>95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5" ht="18.75">
      <c r="A2" s="158" t="s">
        <v>96</v>
      </c>
      <c r="B2" s="159"/>
      <c r="C2" s="159"/>
      <c r="D2" s="159"/>
      <c r="E2" s="159"/>
      <c r="F2" s="159"/>
      <c r="G2" s="159"/>
      <c r="H2" s="170"/>
      <c r="I2" s="159"/>
      <c r="J2" s="159"/>
      <c r="K2" s="159"/>
      <c r="L2" s="159"/>
      <c r="M2" s="159"/>
      <c r="N2" s="159"/>
      <c r="O2" s="159"/>
    </row>
    <row r="3" spans="1:8" s="154" customFormat="1" ht="10.5">
      <c r="A3" s="160" t="s">
        <v>97</v>
      </c>
      <c r="H3" s="171"/>
    </row>
    <row r="4" spans="1:13" ht="19.5" customHeight="1">
      <c r="A4" s="161" t="s">
        <v>25</v>
      </c>
      <c r="B4" s="162"/>
      <c r="C4" s="162"/>
      <c r="D4" s="162"/>
      <c r="E4" s="162"/>
      <c r="F4" s="172"/>
      <c r="H4" s="161" t="s">
        <v>26</v>
      </c>
      <c r="I4" s="162"/>
      <c r="J4" s="162"/>
      <c r="K4" s="162"/>
      <c r="L4" s="162"/>
      <c r="M4" s="172"/>
    </row>
    <row r="5" spans="1:13" ht="12.75" customHeight="1">
      <c r="A5" s="163" t="s">
        <v>27</v>
      </c>
      <c r="B5" s="161" t="s">
        <v>28</v>
      </c>
      <c r="C5" s="164"/>
      <c r="D5" s="164"/>
      <c r="E5" s="173"/>
      <c r="F5" s="163" t="s">
        <v>6</v>
      </c>
      <c r="H5" s="163" t="s">
        <v>27</v>
      </c>
      <c r="I5" s="161" t="s">
        <v>28</v>
      </c>
      <c r="J5" s="164"/>
      <c r="K5" s="164"/>
      <c r="L5" s="173"/>
      <c r="M5" s="163" t="s">
        <v>6</v>
      </c>
    </row>
    <row r="6" spans="1:13" ht="12.75" customHeight="1">
      <c r="A6" s="165"/>
      <c r="B6" s="161" t="s">
        <v>79</v>
      </c>
      <c r="C6" s="166" t="s">
        <v>80</v>
      </c>
      <c r="D6" s="161" t="s">
        <v>81</v>
      </c>
      <c r="E6" s="166" t="s">
        <v>82</v>
      </c>
      <c r="F6" s="165"/>
      <c r="H6" s="165"/>
      <c r="I6" s="161" t="s">
        <v>79</v>
      </c>
      <c r="J6" s="166" t="s">
        <v>80</v>
      </c>
      <c r="K6" s="161" t="s">
        <v>81</v>
      </c>
      <c r="L6" s="166" t="s">
        <v>82</v>
      </c>
      <c r="M6" s="165"/>
    </row>
    <row r="7" spans="1:13" ht="19.5" customHeight="1">
      <c r="A7" s="167">
        <v>1</v>
      </c>
      <c r="B7" s="168"/>
      <c r="C7" s="169"/>
      <c r="D7" s="168"/>
      <c r="E7" s="169"/>
      <c r="F7" s="174"/>
      <c r="H7" s="167">
        <v>1</v>
      </c>
      <c r="I7" s="168"/>
      <c r="J7" s="169"/>
      <c r="K7" s="168"/>
      <c r="L7" s="169"/>
      <c r="M7" s="174"/>
    </row>
    <row r="8" spans="1:13" ht="19.5" customHeight="1">
      <c r="A8" s="167">
        <v>2</v>
      </c>
      <c r="B8" s="168"/>
      <c r="C8" s="169"/>
      <c r="D8" s="168"/>
      <c r="E8" s="169"/>
      <c r="F8" s="174"/>
      <c r="H8" s="167">
        <v>2</v>
      </c>
      <c r="I8" s="168"/>
      <c r="J8" s="169"/>
      <c r="K8" s="168"/>
      <c r="L8" s="169"/>
      <c r="M8" s="174"/>
    </row>
    <row r="9" spans="1:13" ht="19.5" customHeight="1">
      <c r="A9" s="167">
        <v>3</v>
      </c>
      <c r="B9" s="168"/>
      <c r="C9" s="169"/>
      <c r="D9" s="168"/>
      <c r="E9" s="169"/>
      <c r="F9" s="174"/>
      <c r="H9" s="167">
        <v>3</v>
      </c>
      <c r="I9" s="168"/>
      <c r="J9" s="169"/>
      <c r="K9" s="168"/>
      <c r="L9" s="169"/>
      <c r="M9" s="174"/>
    </row>
    <row r="10" spans="1:13" ht="19.5" customHeight="1">
      <c r="A10" s="167">
        <v>4</v>
      </c>
      <c r="B10" s="168"/>
      <c r="C10" s="169"/>
      <c r="D10" s="168"/>
      <c r="E10" s="169"/>
      <c r="F10" s="174"/>
      <c r="H10" s="167">
        <v>4</v>
      </c>
      <c r="I10" s="168"/>
      <c r="J10" s="169"/>
      <c r="K10" s="168"/>
      <c r="L10" s="169"/>
      <c r="M10" s="174"/>
    </row>
    <row r="11" spans="1:13" ht="19.5" customHeight="1">
      <c r="A11" s="167">
        <v>5</v>
      </c>
      <c r="B11" s="168"/>
      <c r="C11" s="169"/>
      <c r="D11" s="168"/>
      <c r="E11" s="169"/>
      <c r="F11" s="174"/>
      <c r="H11" s="167">
        <v>5</v>
      </c>
      <c r="I11" s="168"/>
      <c r="J11" s="169"/>
      <c r="K11" s="168"/>
      <c r="L11" s="169"/>
      <c r="M11" s="174"/>
    </row>
    <row r="12" spans="1:13" ht="19.5" customHeight="1">
      <c r="A12" s="167">
        <v>6</v>
      </c>
      <c r="B12" s="168"/>
      <c r="C12" s="169"/>
      <c r="D12" s="168"/>
      <c r="E12" s="169"/>
      <c r="F12" s="174"/>
      <c r="H12" s="167">
        <v>6</v>
      </c>
      <c r="I12" s="168"/>
      <c r="J12" s="169"/>
      <c r="K12" s="168"/>
      <c r="L12" s="169"/>
      <c r="M12" s="174"/>
    </row>
    <row r="13" spans="1:13" ht="19.5" customHeight="1">
      <c r="A13" s="167">
        <v>7</v>
      </c>
      <c r="B13" s="168"/>
      <c r="C13" s="169"/>
      <c r="D13" s="168"/>
      <c r="E13" s="169"/>
      <c r="F13" s="174"/>
      <c r="H13" s="167">
        <v>7</v>
      </c>
      <c r="I13" s="168"/>
      <c r="J13" s="169"/>
      <c r="K13" s="168"/>
      <c r="L13" s="169"/>
      <c r="M13" s="174"/>
    </row>
    <row r="14" spans="1:13" ht="19.5" customHeight="1">
      <c r="A14" s="167">
        <v>8</v>
      </c>
      <c r="B14" s="168"/>
      <c r="C14" s="169"/>
      <c r="D14" s="168"/>
      <c r="E14" s="169"/>
      <c r="F14" s="174"/>
      <c r="H14" s="167">
        <v>8</v>
      </c>
      <c r="I14" s="168"/>
      <c r="J14" s="169"/>
      <c r="K14" s="168"/>
      <c r="L14" s="169"/>
      <c r="M14" s="174"/>
    </row>
    <row r="15" spans="1:13" ht="19.5" customHeight="1">
      <c r="A15" s="167">
        <v>9</v>
      </c>
      <c r="B15" s="168"/>
      <c r="C15" s="169"/>
      <c r="D15" s="168"/>
      <c r="E15" s="169"/>
      <c r="F15" s="174"/>
      <c r="H15" s="167">
        <v>9</v>
      </c>
      <c r="I15" s="168"/>
      <c r="J15" s="169"/>
      <c r="K15" s="168"/>
      <c r="L15" s="169"/>
      <c r="M15" s="174"/>
    </row>
    <row r="16" spans="1:13" ht="19.5" customHeight="1">
      <c r="A16" s="167">
        <v>10</v>
      </c>
      <c r="B16" s="168"/>
      <c r="C16" s="169"/>
      <c r="D16" s="168"/>
      <c r="E16" s="169"/>
      <c r="F16" s="174"/>
      <c r="H16" s="167">
        <v>10</v>
      </c>
      <c r="I16" s="168"/>
      <c r="J16" s="169"/>
      <c r="K16" s="168"/>
      <c r="L16" s="169"/>
      <c r="M16" s="174"/>
    </row>
    <row r="17" spans="1:13" ht="19.5" customHeight="1">
      <c r="A17" s="167">
        <v>11</v>
      </c>
      <c r="B17" s="168"/>
      <c r="C17" s="169"/>
      <c r="D17" s="168"/>
      <c r="E17" s="169"/>
      <c r="F17" s="174"/>
      <c r="H17" s="167">
        <v>11</v>
      </c>
      <c r="I17" s="168"/>
      <c r="J17" s="169"/>
      <c r="K17" s="168"/>
      <c r="L17" s="169"/>
      <c r="M17" s="174"/>
    </row>
    <row r="18" spans="1:13" ht="19.5" customHeight="1">
      <c r="A18" s="167">
        <v>12</v>
      </c>
      <c r="B18" s="168"/>
      <c r="C18" s="169"/>
      <c r="D18" s="168"/>
      <c r="E18" s="169"/>
      <c r="F18" s="174"/>
      <c r="H18" s="167">
        <v>12</v>
      </c>
      <c r="I18" s="168"/>
      <c r="J18" s="169"/>
      <c r="K18" s="168"/>
      <c r="L18" s="169"/>
      <c r="M18" s="174"/>
    </row>
    <row r="19" spans="1:13" ht="19.5" customHeight="1">
      <c r="A19" s="167">
        <v>13</v>
      </c>
      <c r="B19" s="168"/>
      <c r="C19" s="169"/>
      <c r="D19" s="168"/>
      <c r="E19" s="169"/>
      <c r="F19" s="174"/>
      <c r="H19" s="167">
        <v>13</v>
      </c>
      <c r="I19" s="168"/>
      <c r="J19" s="169"/>
      <c r="K19" s="168"/>
      <c r="L19" s="169"/>
      <c r="M19" s="174"/>
    </row>
    <row r="20" spans="1:13" ht="19.5" customHeight="1">
      <c r="A20" s="167">
        <v>14</v>
      </c>
      <c r="B20" s="168"/>
      <c r="C20" s="169"/>
      <c r="D20" s="168"/>
      <c r="E20" s="169"/>
      <c r="F20" s="174"/>
      <c r="H20" s="167">
        <v>14</v>
      </c>
      <c r="I20" s="168"/>
      <c r="J20" s="169"/>
      <c r="K20" s="168"/>
      <c r="L20" s="169"/>
      <c r="M20" s="174"/>
    </row>
    <row r="21" spans="1:13" ht="19.5" customHeight="1">
      <c r="A21" s="167">
        <v>15</v>
      </c>
      <c r="B21" s="168"/>
      <c r="C21" s="169"/>
      <c r="D21" s="168"/>
      <c r="E21" s="169"/>
      <c r="F21" s="174"/>
      <c r="H21" s="167">
        <v>15</v>
      </c>
      <c r="I21" s="168"/>
      <c r="J21" s="169"/>
      <c r="K21" s="168"/>
      <c r="L21" s="169"/>
      <c r="M21" s="174"/>
    </row>
    <row r="22" spans="1:13" ht="19.5" customHeight="1">
      <c r="A22" s="167">
        <v>16</v>
      </c>
      <c r="B22" s="168"/>
      <c r="C22" s="169"/>
      <c r="D22" s="168"/>
      <c r="E22" s="169"/>
      <c r="F22" s="174"/>
      <c r="H22" s="167">
        <v>16</v>
      </c>
      <c r="I22" s="168"/>
      <c r="J22" s="169"/>
      <c r="K22" s="168"/>
      <c r="L22" s="169"/>
      <c r="M22" s="174"/>
    </row>
    <row r="23" spans="1:13" ht="19.5" customHeight="1">
      <c r="A23" s="167">
        <v>17</v>
      </c>
      <c r="B23" s="168"/>
      <c r="C23" s="169"/>
      <c r="D23" s="168"/>
      <c r="E23" s="169"/>
      <c r="F23" s="174"/>
      <c r="H23" s="167">
        <v>17</v>
      </c>
      <c r="I23" s="168"/>
      <c r="J23" s="169"/>
      <c r="K23" s="168"/>
      <c r="L23" s="169"/>
      <c r="M23" s="174"/>
    </row>
    <row r="24" spans="1:13" ht="19.5" customHeight="1">
      <c r="A24" s="167">
        <v>18</v>
      </c>
      <c r="B24" s="168"/>
      <c r="C24" s="169"/>
      <c r="D24" s="168"/>
      <c r="E24" s="169"/>
      <c r="F24" s="174"/>
      <c r="H24" s="167">
        <v>18</v>
      </c>
      <c r="I24" s="168"/>
      <c r="J24" s="169"/>
      <c r="K24" s="168"/>
      <c r="L24" s="169"/>
      <c r="M24" s="174"/>
    </row>
    <row r="25" spans="1:13" ht="19.5" customHeight="1">
      <c r="A25" s="167">
        <v>19</v>
      </c>
      <c r="B25" s="168"/>
      <c r="C25" s="169"/>
      <c r="D25" s="168"/>
      <c r="E25" s="169"/>
      <c r="F25" s="174"/>
      <c r="H25" s="167">
        <v>19</v>
      </c>
      <c r="I25" s="168"/>
      <c r="J25" s="169"/>
      <c r="K25" s="168"/>
      <c r="L25" s="169"/>
      <c r="M25" s="174"/>
    </row>
    <row r="26" spans="1:13" ht="19.5" customHeight="1">
      <c r="A26" s="167">
        <v>20</v>
      </c>
      <c r="B26" s="168"/>
      <c r="C26" s="169"/>
      <c r="D26" s="168"/>
      <c r="E26" s="169"/>
      <c r="F26" s="174"/>
      <c r="H26" s="167">
        <v>20</v>
      </c>
      <c r="I26" s="168"/>
      <c r="J26" s="169"/>
      <c r="K26" s="168"/>
      <c r="L26" s="169"/>
      <c r="M26" s="174"/>
    </row>
  </sheetData>
  <sheetProtection password="CC79" sheet="1"/>
  <mergeCells count="9">
    <mergeCell ref="A1:M1"/>
    <mergeCell ref="A4:F4"/>
    <mergeCell ref="H4:M4"/>
    <mergeCell ref="B5:E5"/>
    <mergeCell ref="I5:L5"/>
    <mergeCell ref="A5:A6"/>
    <mergeCell ref="F5:F6"/>
    <mergeCell ref="H5:H6"/>
    <mergeCell ref="M5:M6"/>
  </mergeCells>
  <dataValidations count="2">
    <dataValidation type="list" allowBlank="1" showInputMessage="1" showErrorMessage="1" imeMode="on" sqref="F7:F26 M7:M26">
      <formula1>"4,5,6"</formula1>
    </dataValidation>
    <dataValidation allowBlank="1" showInputMessage="1" showErrorMessage="1" imeMode="on" sqref="I7:J26 K7:L26 B7:C26 D7:E26"/>
  </dataValidations>
  <printOptions horizontalCentered="1"/>
  <pageMargins left="0.79" right="0.79" top="0.59" bottom="0.59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view="pageBreakPreview" zoomScale="62" zoomScaleSheetLayoutView="62" workbookViewId="0" topLeftCell="A1">
      <selection activeCell="J4" sqref="J4"/>
    </sheetView>
  </sheetViews>
  <sheetFormatPr defaultColWidth="8.875" defaultRowHeight="13.5"/>
  <cols>
    <col min="1" max="1" width="14.00390625" style="2" customWidth="1"/>
    <col min="2" max="2" width="13.00390625" style="2" customWidth="1"/>
    <col min="3" max="4" width="9.00390625" style="2" bestFit="1" customWidth="1"/>
    <col min="5" max="5" width="5.875" style="2" customWidth="1"/>
    <col min="6" max="6" width="8.875" style="2" customWidth="1"/>
    <col min="7" max="8" width="4.875" style="2" customWidth="1"/>
    <col min="9" max="9" width="8.75390625" style="2" customWidth="1"/>
    <col min="10" max="10" width="12.625" style="2" customWidth="1"/>
    <col min="11" max="11" width="14.00390625" style="2" customWidth="1"/>
    <col min="12" max="12" width="13.00390625" style="2" customWidth="1"/>
    <col min="13" max="14" width="9.00390625" style="2" bestFit="1" customWidth="1"/>
    <col min="15" max="15" width="5.875" style="2" customWidth="1"/>
    <col min="16" max="16" width="8.875" style="2" customWidth="1"/>
    <col min="17" max="18" width="4.875" style="2" customWidth="1"/>
    <col min="19" max="19" width="9.00390625" style="2" bestFit="1" customWidth="1"/>
    <col min="20" max="20" width="12.625" style="2" customWidth="1"/>
    <col min="21" max="21" width="14.00390625" style="2" customWidth="1"/>
    <col min="22" max="22" width="13.00390625" style="2" customWidth="1"/>
    <col min="23" max="24" width="9.00390625" style="2" bestFit="1" customWidth="1"/>
    <col min="25" max="25" width="5.875" style="2" customWidth="1"/>
    <col min="26" max="26" width="8.875" style="2" customWidth="1"/>
    <col min="27" max="28" width="4.875" style="2" customWidth="1"/>
    <col min="29" max="16384" width="9.00390625" style="2" bestFit="1" customWidth="1"/>
  </cols>
  <sheetData>
    <row r="1" spans="1:29" ht="45" customHeight="1">
      <c r="A1" s="3" t="s">
        <v>98</v>
      </c>
      <c r="B1" s="3"/>
      <c r="C1" s="3"/>
      <c r="D1" s="3"/>
      <c r="E1" s="3"/>
      <c r="F1" s="3"/>
      <c r="G1" s="3"/>
      <c r="H1" s="3"/>
      <c r="I1" s="3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ht="53.25" customHeight="1">
      <c r="A2" s="4" t="s">
        <v>99</v>
      </c>
      <c r="B2" s="4"/>
      <c r="C2" s="4"/>
      <c r="D2" s="4"/>
      <c r="E2" s="4"/>
      <c r="F2" s="4"/>
      <c r="G2" s="4"/>
      <c r="H2" s="4"/>
      <c r="I2" s="4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41" s="1" customFormat="1" ht="30" customHeight="1">
      <c r="A3" s="5"/>
      <c r="B3" s="6"/>
      <c r="C3" s="7"/>
      <c r="D3" s="7"/>
      <c r="E3" s="7"/>
      <c r="F3" s="7"/>
      <c r="G3" s="7"/>
      <c r="H3" s="7"/>
      <c r="I3" s="93"/>
      <c r="J3" s="7"/>
      <c r="K3" s="5"/>
      <c r="L3" s="6"/>
      <c r="M3" s="7"/>
      <c r="N3" s="7"/>
      <c r="O3" s="7"/>
      <c r="P3" s="7"/>
      <c r="Q3" s="7"/>
      <c r="R3" s="7"/>
      <c r="S3" s="93"/>
      <c r="T3" s="7"/>
      <c r="U3" s="5"/>
      <c r="V3" s="6"/>
      <c r="W3" s="7"/>
      <c r="X3" s="7"/>
      <c r="Y3" s="7"/>
      <c r="Z3" s="7"/>
      <c r="AA3" s="7"/>
      <c r="AB3" s="7"/>
      <c r="AC3" s="93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1" s="1" customFormat="1" ht="34.5" customHeight="1">
      <c r="A4" s="8" t="s">
        <v>16</v>
      </c>
      <c r="B4" s="9">
        <f>'②駅伝（小学生）'!C7</f>
      </c>
      <c r="C4" s="10"/>
      <c r="D4" s="10"/>
      <c r="E4" s="49"/>
      <c r="F4" s="50"/>
      <c r="G4" s="51"/>
      <c r="H4" s="52"/>
      <c r="I4" s="94"/>
      <c r="J4" s="95"/>
      <c r="K4" s="8" t="s">
        <v>16</v>
      </c>
      <c r="L4" s="9">
        <f>'②駅伝（小学生）'!J7</f>
      </c>
      <c r="M4" s="10"/>
      <c r="N4" s="10"/>
      <c r="O4" s="49"/>
      <c r="P4" s="50"/>
      <c r="Q4" s="51"/>
      <c r="R4" s="52"/>
      <c r="S4" s="94"/>
      <c r="T4" s="95"/>
      <c r="U4" s="8" t="s">
        <v>16</v>
      </c>
      <c r="V4" s="9">
        <f>'②駅伝（小学生）'!C24</f>
      </c>
      <c r="W4" s="10"/>
      <c r="X4" s="10"/>
      <c r="Y4" s="49"/>
      <c r="Z4" s="50"/>
      <c r="AA4" s="51"/>
      <c r="AB4" s="52"/>
      <c r="AC4" s="94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</row>
    <row r="5" spans="1:41" s="1" customFormat="1" ht="17.25" customHeight="1">
      <c r="A5" s="11" t="s">
        <v>17</v>
      </c>
      <c r="B5" s="12" t="str">
        <f>'②駅伝（小学生）'!$C10&amp;" "&amp;'②駅伝（小学生）'!$D10</f>
        <v> </v>
      </c>
      <c r="C5" s="13"/>
      <c r="D5" s="13"/>
      <c r="E5" s="13"/>
      <c r="F5" s="53"/>
      <c r="G5" s="54"/>
      <c r="H5" s="55"/>
      <c r="I5" s="95"/>
      <c r="J5" s="96"/>
      <c r="K5" s="11" t="s">
        <v>17</v>
      </c>
      <c r="L5" s="12" t="str">
        <f>'②駅伝（小学生）'!$J10&amp;" "&amp;'②駅伝（小学生）'!$K10</f>
        <v> </v>
      </c>
      <c r="M5" s="13"/>
      <c r="N5" s="13"/>
      <c r="O5" s="13"/>
      <c r="P5" s="53"/>
      <c r="Q5" s="54"/>
      <c r="R5" s="55"/>
      <c r="S5" s="95"/>
      <c r="T5" s="96"/>
      <c r="U5" s="11" t="s">
        <v>17</v>
      </c>
      <c r="V5" s="12" t="str">
        <f>'②駅伝（小学生）'!$C27&amp;" "&amp;'②駅伝（小学生）'!$D27</f>
        <v> </v>
      </c>
      <c r="W5" s="13"/>
      <c r="X5" s="13"/>
      <c r="Y5" s="13"/>
      <c r="Z5" s="53"/>
      <c r="AA5" s="54"/>
      <c r="AB5" s="55"/>
      <c r="AC5" s="95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1:41" s="1" customFormat="1" ht="17.25" customHeight="1">
      <c r="A6" s="14"/>
      <c r="B6" s="15"/>
      <c r="C6" s="16"/>
      <c r="D6" s="16"/>
      <c r="E6" s="16"/>
      <c r="F6" s="56"/>
      <c r="G6" s="54"/>
      <c r="H6" s="57"/>
      <c r="I6" s="57"/>
      <c r="J6" s="97"/>
      <c r="K6" s="14"/>
      <c r="L6" s="15"/>
      <c r="M6" s="16"/>
      <c r="N6" s="16"/>
      <c r="O6" s="16"/>
      <c r="P6" s="56"/>
      <c r="Q6" s="54"/>
      <c r="R6" s="57"/>
      <c r="S6" s="57"/>
      <c r="T6" s="97"/>
      <c r="U6" s="14"/>
      <c r="V6" s="15"/>
      <c r="W6" s="16"/>
      <c r="X6" s="16"/>
      <c r="Y6" s="16"/>
      <c r="Z6" s="56"/>
      <c r="AA6" s="54"/>
      <c r="AB6" s="57"/>
      <c r="AC6" s="57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</row>
    <row r="7" spans="1:41" s="1" customFormat="1" ht="34.5" customHeight="1">
      <c r="A7" s="17"/>
      <c r="B7" s="17"/>
      <c r="C7" s="18"/>
      <c r="D7" s="18"/>
      <c r="E7" s="18"/>
      <c r="F7" s="18"/>
      <c r="G7" s="58"/>
      <c r="H7" s="59"/>
      <c r="I7" s="98"/>
      <c r="J7" s="98"/>
      <c r="K7" s="17"/>
      <c r="L7" s="17"/>
      <c r="M7" s="18"/>
      <c r="N7" s="18"/>
      <c r="O7" s="18"/>
      <c r="P7" s="18"/>
      <c r="Q7" s="58"/>
      <c r="R7" s="59"/>
      <c r="S7" s="98"/>
      <c r="T7" s="98"/>
      <c r="U7" s="17"/>
      <c r="V7" s="17"/>
      <c r="W7" s="18"/>
      <c r="X7" s="18"/>
      <c r="Y7" s="18"/>
      <c r="Z7" s="18"/>
      <c r="AA7" s="58"/>
      <c r="AB7" s="59"/>
      <c r="AC7" s="98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</row>
    <row r="8" spans="1:41" s="1" customFormat="1" ht="22.5" customHeight="1">
      <c r="A8" s="19"/>
      <c r="B8" s="20"/>
      <c r="C8" s="21"/>
      <c r="D8" s="6"/>
      <c r="E8" s="6"/>
      <c r="F8" s="60"/>
      <c r="G8" s="61"/>
      <c r="H8" s="61"/>
      <c r="I8" s="6"/>
      <c r="J8" s="99"/>
      <c r="K8" s="19"/>
      <c r="L8" s="20"/>
      <c r="M8" s="21"/>
      <c r="N8" s="6"/>
      <c r="O8" s="6"/>
      <c r="P8" s="60"/>
      <c r="Q8" s="61"/>
      <c r="R8" s="61"/>
      <c r="S8" s="6"/>
      <c r="T8" s="99"/>
      <c r="U8" s="19"/>
      <c r="V8" s="20"/>
      <c r="W8" s="21"/>
      <c r="X8" s="6"/>
      <c r="Y8" s="6"/>
      <c r="Z8" s="60"/>
      <c r="AA8" s="61"/>
      <c r="AB8" s="61"/>
      <c r="AC8" s="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</row>
    <row r="9" spans="1:41" ht="13.5" customHeight="1">
      <c r="A9" s="22" t="s">
        <v>100</v>
      </c>
      <c r="B9" s="23" t="s">
        <v>101</v>
      </c>
      <c r="C9" s="24"/>
      <c r="D9" s="25"/>
      <c r="E9" s="62"/>
      <c r="F9" s="63" t="s">
        <v>102</v>
      </c>
      <c r="G9" s="64" t="s">
        <v>103</v>
      </c>
      <c r="H9" s="65"/>
      <c r="I9" s="100"/>
      <c r="J9" s="101"/>
      <c r="K9" s="22" t="s">
        <v>100</v>
      </c>
      <c r="L9" s="23" t="s">
        <v>101</v>
      </c>
      <c r="M9" s="24"/>
      <c r="N9" s="25"/>
      <c r="O9" s="62"/>
      <c r="P9" s="63" t="s">
        <v>102</v>
      </c>
      <c r="Q9" s="64" t="s">
        <v>103</v>
      </c>
      <c r="R9" s="65"/>
      <c r="S9" s="100"/>
      <c r="T9" s="107"/>
      <c r="U9" s="111" t="s">
        <v>100</v>
      </c>
      <c r="V9" s="112" t="s">
        <v>101</v>
      </c>
      <c r="W9" s="113"/>
      <c r="X9" s="114"/>
      <c r="Y9" s="130"/>
      <c r="Z9" s="131" t="s">
        <v>102</v>
      </c>
      <c r="AA9" s="132" t="s">
        <v>103</v>
      </c>
      <c r="AB9" s="133"/>
      <c r="AC9" s="14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</row>
    <row r="10" spans="1:41" ht="13.5" customHeight="1">
      <c r="A10" s="26"/>
      <c r="B10" s="27" t="s">
        <v>104</v>
      </c>
      <c r="C10" s="28"/>
      <c r="D10" s="28"/>
      <c r="E10" s="66"/>
      <c r="F10" s="67"/>
      <c r="G10" s="68"/>
      <c r="H10" s="69"/>
      <c r="I10" s="102"/>
      <c r="J10" s="103"/>
      <c r="K10" s="26"/>
      <c r="L10" s="27" t="s">
        <v>104</v>
      </c>
      <c r="M10" s="28"/>
      <c r="N10" s="28"/>
      <c r="O10" s="66"/>
      <c r="P10" s="67"/>
      <c r="Q10" s="68"/>
      <c r="R10" s="69"/>
      <c r="S10" s="102"/>
      <c r="T10" s="108"/>
      <c r="U10" s="115"/>
      <c r="V10" s="27" t="s">
        <v>104</v>
      </c>
      <c r="W10" s="28"/>
      <c r="X10" s="28"/>
      <c r="Y10" s="66"/>
      <c r="Z10" s="67"/>
      <c r="AA10" s="68"/>
      <c r="AB10" s="69"/>
      <c r="AC10" s="148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</row>
    <row r="11" spans="1:41" ht="15" customHeight="1">
      <c r="A11" s="29">
        <v>1</v>
      </c>
      <c r="B11" s="30" t="str">
        <f>'駅伝データ'!D3</f>
        <v> </v>
      </c>
      <c r="C11" s="31"/>
      <c r="D11" s="31"/>
      <c r="E11" s="70"/>
      <c r="F11" s="71">
        <f>IF('②駅伝（小学生）'!G11="","",'②駅伝（小学生）'!G11)</f>
      </c>
      <c r="G11" s="72"/>
      <c r="H11" s="73"/>
      <c r="I11" s="104"/>
      <c r="J11" s="105"/>
      <c r="K11" s="29">
        <v>1</v>
      </c>
      <c r="L11" s="30" t="str">
        <f>'駅伝データ'!D5</f>
        <v> </v>
      </c>
      <c r="M11" s="31"/>
      <c r="N11" s="31"/>
      <c r="O11" s="70"/>
      <c r="P11" s="71">
        <f>IF('②駅伝（小学生）'!N11="","",'②駅伝（小学生）'!N11)</f>
      </c>
      <c r="Q11" s="72"/>
      <c r="R11" s="73"/>
      <c r="S11" s="104"/>
      <c r="T11" s="109"/>
      <c r="U11" s="116">
        <v>1</v>
      </c>
      <c r="V11" s="30" t="str">
        <f>'駅伝データ'!D7</f>
        <v> </v>
      </c>
      <c r="W11" s="31"/>
      <c r="X11" s="31"/>
      <c r="Y11" s="70"/>
      <c r="Z11" s="71">
        <f>IF('②駅伝（小学生）'!G28="","",'②駅伝（小学生）'!G28)</f>
      </c>
      <c r="AA11" s="72"/>
      <c r="AB11" s="73"/>
      <c r="AC11" s="149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</row>
    <row r="12" spans="1:41" ht="34.5" customHeight="1">
      <c r="A12" s="29"/>
      <c r="B12" s="32" t="str">
        <f>'プログラム男子'!B6</f>
        <v>　　　</v>
      </c>
      <c r="C12" s="33"/>
      <c r="D12" s="33"/>
      <c r="E12" s="74"/>
      <c r="F12" s="71"/>
      <c r="G12" s="75"/>
      <c r="H12" s="76"/>
      <c r="I12" s="76"/>
      <c r="J12" s="103"/>
      <c r="K12" s="29"/>
      <c r="L12" s="32" t="str">
        <f>'プログラム男子'!E6</f>
        <v>　　　</v>
      </c>
      <c r="M12" s="33"/>
      <c r="N12" s="33"/>
      <c r="O12" s="74"/>
      <c r="P12" s="71"/>
      <c r="Q12" s="75"/>
      <c r="R12" s="76"/>
      <c r="S12" s="76"/>
      <c r="T12" s="108"/>
      <c r="U12" s="116"/>
      <c r="V12" s="32" t="str">
        <f>'プログラム男子'!B22</f>
        <v>　　　</v>
      </c>
      <c r="W12" s="33"/>
      <c r="X12" s="33"/>
      <c r="Y12" s="74"/>
      <c r="Z12" s="71"/>
      <c r="AA12" s="75"/>
      <c r="AB12" s="76"/>
      <c r="AC12" s="150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</row>
    <row r="13" spans="1:41" ht="15" customHeight="1">
      <c r="A13" s="34">
        <v>2</v>
      </c>
      <c r="B13" s="35" t="str">
        <f>'駅伝データ'!E3</f>
        <v> </v>
      </c>
      <c r="C13" s="36"/>
      <c r="D13" s="37"/>
      <c r="E13" s="77"/>
      <c r="F13" s="78">
        <f>IF('②駅伝（小学生）'!G12="","",'②駅伝（小学生）'!G12)</f>
      </c>
      <c r="G13" s="79"/>
      <c r="H13" s="80"/>
      <c r="I13" s="106"/>
      <c r="J13" s="105"/>
      <c r="K13" s="34">
        <v>2</v>
      </c>
      <c r="L13" s="35" t="str">
        <f>'駅伝データ'!E5</f>
        <v> </v>
      </c>
      <c r="M13" s="36"/>
      <c r="N13" s="37"/>
      <c r="O13" s="77"/>
      <c r="P13" s="78">
        <f>IF('②駅伝（小学生）'!N12="","",'②駅伝（小学生）'!N12)</f>
      </c>
      <c r="Q13" s="79"/>
      <c r="R13" s="80"/>
      <c r="S13" s="106"/>
      <c r="T13" s="109"/>
      <c r="U13" s="117">
        <v>2</v>
      </c>
      <c r="V13" s="35" t="str">
        <f>'駅伝データ'!E7</f>
        <v> </v>
      </c>
      <c r="W13" s="36"/>
      <c r="X13" s="37"/>
      <c r="Y13" s="77"/>
      <c r="Z13" s="134">
        <f>IF('②駅伝（小学生）'!G29="","",'②駅伝（小学生）'!G29)</f>
      </c>
      <c r="AA13" s="79"/>
      <c r="AB13" s="80"/>
      <c r="AC13" s="151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</row>
    <row r="14" spans="1:41" ht="34.5" customHeight="1">
      <c r="A14" s="34"/>
      <c r="B14" s="38" t="str">
        <f>'プログラム男子'!B7</f>
        <v>　　　</v>
      </c>
      <c r="C14" s="39"/>
      <c r="D14" s="40"/>
      <c r="E14" s="81"/>
      <c r="F14" s="82"/>
      <c r="G14" s="83"/>
      <c r="H14" s="84"/>
      <c r="I14" s="84"/>
      <c r="J14" s="103"/>
      <c r="K14" s="34"/>
      <c r="L14" s="38" t="str">
        <f>'プログラム男子'!E7</f>
        <v>　　　</v>
      </c>
      <c r="M14" s="39"/>
      <c r="N14" s="40"/>
      <c r="O14" s="81"/>
      <c r="P14" s="82"/>
      <c r="Q14" s="83"/>
      <c r="R14" s="84"/>
      <c r="S14" s="84"/>
      <c r="T14" s="108"/>
      <c r="U14" s="117"/>
      <c r="V14" s="38" t="str">
        <f>'プログラム男子'!B23</f>
        <v>　　　</v>
      </c>
      <c r="W14" s="39"/>
      <c r="X14" s="40"/>
      <c r="Y14" s="81"/>
      <c r="Z14" s="134"/>
      <c r="AA14" s="83"/>
      <c r="AB14" s="84"/>
      <c r="AC14" s="152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</row>
    <row r="15" spans="1:41" ht="15" customHeight="1">
      <c r="A15" s="29">
        <v>3</v>
      </c>
      <c r="B15" s="30" t="str">
        <f>'駅伝データ'!F3</f>
        <v> </v>
      </c>
      <c r="C15" s="31"/>
      <c r="D15" s="31"/>
      <c r="E15" s="70"/>
      <c r="F15" s="85">
        <f>IF('②駅伝（小学生）'!G13="","",'②駅伝（小学生）'!G13)</f>
      </c>
      <c r="G15" s="72"/>
      <c r="H15" s="73"/>
      <c r="I15" s="104"/>
      <c r="J15" s="105"/>
      <c r="K15" s="29">
        <v>3</v>
      </c>
      <c r="L15" s="30" t="str">
        <f>'駅伝データ'!F5</f>
        <v> </v>
      </c>
      <c r="M15" s="31"/>
      <c r="N15" s="31"/>
      <c r="O15" s="70"/>
      <c r="P15" s="85">
        <f>IF('②駅伝（小学生）'!N13="","",'②駅伝（小学生）'!N13)</f>
      </c>
      <c r="Q15" s="72"/>
      <c r="R15" s="73"/>
      <c r="S15" s="104"/>
      <c r="T15" s="109"/>
      <c r="U15" s="116">
        <v>3</v>
      </c>
      <c r="V15" s="30" t="str">
        <f>'駅伝データ'!F7</f>
        <v> </v>
      </c>
      <c r="W15" s="31"/>
      <c r="X15" s="31"/>
      <c r="Y15" s="135"/>
      <c r="Z15" s="71">
        <f>IF('②駅伝（小学生）'!G30="","",'②駅伝（小学生）'!G30)</f>
      </c>
      <c r="AA15" s="72"/>
      <c r="AB15" s="73"/>
      <c r="AC15" s="149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</row>
    <row r="16" spans="1:41" ht="34.5" customHeight="1">
      <c r="A16" s="29"/>
      <c r="B16" s="32" t="str">
        <f>'プログラム男子'!B8</f>
        <v>　　　</v>
      </c>
      <c r="C16" s="33"/>
      <c r="D16" s="33"/>
      <c r="E16" s="74"/>
      <c r="F16" s="86"/>
      <c r="G16" s="75"/>
      <c r="H16" s="76"/>
      <c r="I16" s="76"/>
      <c r="J16" s="103"/>
      <c r="K16" s="29"/>
      <c r="L16" s="32" t="str">
        <f>'プログラム男子'!E8</f>
        <v>　　　</v>
      </c>
      <c r="M16" s="33"/>
      <c r="N16" s="33"/>
      <c r="O16" s="74"/>
      <c r="P16" s="86"/>
      <c r="Q16" s="75"/>
      <c r="R16" s="76"/>
      <c r="S16" s="76"/>
      <c r="T16" s="108"/>
      <c r="U16" s="116"/>
      <c r="V16" s="118" t="str">
        <f>'プログラム男子'!B24</f>
        <v>　　　</v>
      </c>
      <c r="W16" s="119"/>
      <c r="X16" s="119"/>
      <c r="Y16" s="136"/>
      <c r="Z16" s="71"/>
      <c r="AA16" s="75"/>
      <c r="AB16" s="76"/>
      <c r="AC16" s="150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</row>
    <row r="17" spans="1:41" ht="15" customHeight="1">
      <c r="A17" s="34">
        <v>4</v>
      </c>
      <c r="B17" s="35" t="str">
        <f>'駅伝データ'!G3</f>
        <v> </v>
      </c>
      <c r="C17" s="36"/>
      <c r="D17" s="37"/>
      <c r="E17" s="77"/>
      <c r="F17" s="78">
        <f>IF('②駅伝（小学生）'!G14="","",'②駅伝（小学生）'!G14)</f>
      </c>
      <c r="G17" s="79"/>
      <c r="H17" s="80"/>
      <c r="I17" s="106"/>
      <c r="J17" s="105"/>
      <c r="K17" s="34">
        <v>4</v>
      </c>
      <c r="L17" s="35" t="str">
        <f>'駅伝データ'!G5</f>
        <v> </v>
      </c>
      <c r="M17" s="36"/>
      <c r="N17" s="37"/>
      <c r="O17" s="77"/>
      <c r="P17" s="78">
        <f>IF('②駅伝（小学生）'!N14="","",'②駅伝（小学生）'!N14)</f>
      </c>
      <c r="Q17" s="79"/>
      <c r="R17" s="80"/>
      <c r="S17" s="106"/>
      <c r="T17" s="109"/>
      <c r="U17" s="117">
        <v>4</v>
      </c>
      <c r="V17" s="35" t="str">
        <f>'駅伝データ'!G7</f>
        <v> </v>
      </c>
      <c r="W17" s="36"/>
      <c r="X17" s="36"/>
      <c r="Y17" s="137"/>
      <c r="Z17" s="134">
        <f>IF('②駅伝（小学生）'!G31="","",'②駅伝（小学生）'!G31)</f>
      </c>
      <c r="AA17" s="79"/>
      <c r="AB17" s="80"/>
      <c r="AC17" s="151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</row>
    <row r="18" spans="1:41" ht="34.5" customHeight="1">
      <c r="A18" s="34"/>
      <c r="B18" s="38" t="str">
        <f>'プログラム男子'!B9</f>
        <v>　　　</v>
      </c>
      <c r="C18" s="39"/>
      <c r="D18" s="40"/>
      <c r="E18" s="81"/>
      <c r="F18" s="82"/>
      <c r="G18" s="83"/>
      <c r="H18" s="84"/>
      <c r="I18" s="84"/>
      <c r="J18" s="103"/>
      <c r="K18" s="34"/>
      <c r="L18" s="38" t="str">
        <f>'プログラム男子'!E9</f>
        <v>　　　</v>
      </c>
      <c r="M18" s="39"/>
      <c r="N18" s="40"/>
      <c r="O18" s="81"/>
      <c r="P18" s="82"/>
      <c r="Q18" s="83"/>
      <c r="R18" s="84"/>
      <c r="S18" s="84"/>
      <c r="T18" s="108"/>
      <c r="U18" s="117"/>
      <c r="V18" s="120" t="str">
        <f>'プログラム男子'!B25</f>
        <v>　　　</v>
      </c>
      <c r="W18" s="121"/>
      <c r="X18" s="121"/>
      <c r="Y18" s="138"/>
      <c r="Z18" s="134"/>
      <c r="AA18" s="83"/>
      <c r="AB18" s="84"/>
      <c r="AC18" s="152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</row>
    <row r="19" spans="1:41" ht="15" customHeight="1">
      <c r="A19" s="29">
        <v>5</v>
      </c>
      <c r="B19" s="30" t="str">
        <f>'駅伝データ'!H3</f>
        <v> </v>
      </c>
      <c r="C19" s="31"/>
      <c r="D19" s="31"/>
      <c r="E19" s="70"/>
      <c r="F19" s="85">
        <f>IF('②駅伝（小学生）'!G15="","",'②駅伝（小学生）'!G15)</f>
      </c>
      <c r="G19" s="72"/>
      <c r="H19" s="73"/>
      <c r="I19" s="104"/>
      <c r="J19" s="105"/>
      <c r="K19" s="29">
        <v>5</v>
      </c>
      <c r="L19" s="30" t="str">
        <f>'駅伝データ'!H5</f>
        <v> </v>
      </c>
      <c r="M19" s="31"/>
      <c r="N19" s="31"/>
      <c r="O19" s="70"/>
      <c r="P19" s="85">
        <f>IF('②駅伝（小学生）'!N15="","",'②駅伝（小学生）'!N15)</f>
      </c>
      <c r="Q19" s="72"/>
      <c r="R19" s="73"/>
      <c r="S19" s="104"/>
      <c r="T19" s="109"/>
      <c r="U19" s="116">
        <v>5</v>
      </c>
      <c r="V19" s="30" t="str">
        <f>'駅伝データ'!H7</f>
        <v> </v>
      </c>
      <c r="W19" s="31"/>
      <c r="X19" s="31"/>
      <c r="Y19" s="135"/>
      <c r="Z19" s="71">
        <f>IF('②駅伝（小学生）'!G32="","",'②駅伝（小学生）'!G32)</f>
      </c>
      <c r="AA19" s="72"/>
      <c r="AB19" s="73"/>
      <c r="AC19" s="149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</row>
    <row r="20" spans="1:41" ht="34.5" customHeight="1">
      <c r="A20" s="29"/>
      <c r="B20" s="32" t="str">
        <f>'プログラム男子'!B10</f>
        <v>　　　</v>
      </c>
      <c r="C20" s="33"/>
      <c r="D20" s="33"/>
      <c r="E20" s="74"/>
      <c r="F20" s="86"/>
      <c r="G20" s="75"/>
      <c r="H20" s="76"/>
      <c r="I20" s="76"/>
      <c r="J20" s="103"/>
      <c r="K20" s="29"/>
      <c r="L20" s="32" t="str">
        <f>'プログラム男子'!E10</f>
        <v>　　　</v>
      </c>
      <c r="M20" s="33"/>
      <c r="N20" s="33"/>
      <c r="O20" s="74"/>
      <c r="P20" s="86"/>
      <c r="Q20" s="75"/>
      <c r="R20" s="76"/>
      <c r="S20" s="76"/>
      <c r="T20" s="108"/>
      <c r="U20" s="116"/>
      <c r="V20" s="118" t="str">
        <f>'プログラム男子'!B26</f>
        <v>　　　</v>
      </c>
      <c r="W20" s="119"/>
      <c r="X20" s="119"/>
      <c r="Y20" s="136"/>
      <c r="Z20" s="71"/>
      <c r="AA20" s="75"/>
      <c r="AB20" s="76"/>
      <c r="AC20" s="150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</row>
    <row r="21" spans="1:41" ht="15" customHeight="1">
      <c r="A21" s="34">
        <v>6</v>
      </c>
      <c r="B21" s="35" t="str">
        <f>'駅伝データ'!I3</f>
        <v> </v>
      </c>
      <c r="C21" s="36"/>
      <c r="D21" s="37"/>
      <c r="E21" s="77"/>
      <c r="F21" s="78">
        <f>IF('②駅伝（小学生）'!G16="","",'②駅伝（小学生）'!G16)</f>
      </c>
      <c r="G21" s="79"/>
      <c r="H21" s="80"/>
      <c r="I21" s="106"/>
      <c r="J21" s="105"/>
      <c r="K21" s="34">
        <v>6</v>
      </c>
      <c r="L21" s="35" t="str">
        <f>'駅伝データ'!I5</f>
        <v> </v>
      </c>
      <c r="M21" s="36"/>
      <c r="N21" s="37"/>
      <c r="O21" s="77"/>
      <c r="P21" s="78">
        <f>IF('②駅伝（小学生）'!N16="","",'②駅伝（小学生）'!N16)</f>
      </c>
      <c r="Q21" s="79"/>
      <c r="R21" s="80"/>
      <c r="S21" s="106"/>
      <c r="T21" s="109"/>
      <c r="U21" s="117">
        <v>6</v>
      </c>
      <c r="V21" s="35" t="str">
        <f>'駅伝データ'!I7</f>
        <v> </v>
      </c>
      <c r="W21" s="36"/>
      <c r="X21" s="36"/>
      <c r="Y21" s="137"/>
      <c r="Z21" s="134">
        <f>IF('②駅伝（小学生）'!G33="","",'②駅伝（小学生）'!G33)</f>
      </c>
      <c r="AA21" s="79"/>
      <c r="AB21" s="80"/>
      <c r="AC21" s="151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</row>
    <row r="22" spans="1:41" ht="34.5" customHeight="1">
      <c r="A22" s="34"/>
      <c r="B22" s="38" t="str">
        <f>'プログラム男子'!B11</f>
        <v>　　　</v>
      </c>
      <c r="C22" s="39"/>
      <c r="D22" s="40"/>
      <c r="E22" s="81"/>
      <c r="F22" s="82"/>
      <c r="G22" s="83"/>
      <c r="H22" s="84"/>
      <c r="I22" s="84"/>
      <c r="J22" s="103"/>
      <c r="K22" s="34"/>
      <c r="L22" s="38" t="str">
        <f>'プログラム男子'!E11</f>
        <v>　　　</v>
      </c>
      <c r="M22" s="39"/>
      <c r="N22" s="40"/>
      <c r="O22" s="81"/>
      <c r="P22" s="82"/>
      <c r="Q22" s="83"/>
      <c r="R22" s="84"/>
      <c r="S22" s="84"/>
      <c r="T22" s="108"/>
      <c r="U22" s="117"/>
      <c r="V22" s="120" t="str">
        <f>'プログラム男子'!B27</f>
        <v>　　　</v>
      </c>
      <c r="W22" s="121"/>
      <c r="X22" s="121"/>
      <c r="Y22" s="138"/>
      <c r="Z22" s="134"/>
      <c r="AA22" s="83"/>
      <c r="AB22" s="84"/>
      <c r="AC22" s="152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</row>
    <row r="23" spans="1:41" ht="15" customHeight="1">
      <c r="A23" s="34">
        <v>7</v>
      </c>
      <c r="B23" s="35" t="str">
        <f>'駅伝データ'!J3</f>
        <v> </v>
      </c>
      <c r="C23" s="36"/>
      <c r="D23" s="37"/>
      <c r="E23" s="77"/>
      <c r="F23" s="78">
        <f>IF('②駅伝（小学生）'!G17="","",'②駅伝（小学生）'!G17)</f>
      </c>
      <c r="G23" s="79"/>
      <c r="H23" s="80"/>
      <c r="I23" s="106"/>
      <c r="J23" s="105"/>
      <c r="K23" s="34">
        <v>7</v>
      </c>
      <c r="L23" s="35" t="str">
        <f>'駅伝データ'!J5</f>
        <v> </v>
      </c>
      <c r="M23" s="36"/>
      <c r="N23" s="37"/>
      <c r="O23" s="77"/>
      <c r="P23" s="78">
        <f>IF('②駅伝（小学生）'!N17="","",'②駅伝（小学生）'!N17)</f>
      </c>
      <c r="Q23" s="79"/>
      <c r="R23" s="80"/>
      <c r="S23" s="106"/>
      <c r="T23" s="109"/>
      <c r="U23" s="117">
        <v>7</v>
      </c>
      <c r="V23" s="35" t="str">
        <f>'駅伝データ'!J7</f>
        <v> </v>
      </c>
      <c r="W23" s="36"/>
      <c r="X23" s="36"/>
      <c r="Y23" s="137"/>
      <c r="Z23" s="134">
        <f>IF('②駅伝（小学生）'!G34="","",'②駅伝（小学生）'!G34)</f>
      </c>
      <c r="AA23" s="79"/>
      <c r="AB23" s="80"/>
      <c r="AC23" s="151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</row>
    <row r="24" spans="1:41" ht="34.5" customHeight="1">
      <c r="A24" s="34"/>
      <c r="B24" s="38" t="str">
        <f>'プログラム男子'!B12</f>
        <v>　　　</v>
      </c>
      <c r="C24" s="39"/>
      <c r="D24" s="40"/>
      <c r="E24" s="81"/>
      <c r="F24" s="82"/>
      <c r="G24" s="83"/>
      <c r="H24" s="84"/>
      <c r="I24" s="84"/>
      <c r="J24" s="103"/>
      <c r="K24" s="34"/>
      <c r="L24" s="38" t="str">
        <f>'プログラム男子'!E12</f>
        <v>　　　</v>
      </c>
      <c r="M24" s="39"/>
      <c r="N24" s="40"/>
      <c r="O24" s="81"/>
      <c r="P24" s="82"/>
      <c r="Q24" s="83"/>
      <c r="R24" s="84"/>
      <c r="S24" s="84"/>
      <c r="T24" s="108"/>
      <c r="U24" s="117"/>
      <c r="V24" s="120" t="str">
        <f>'プログラム男子'!B28</f>
        <v>　　　</v>
      </c>
      <c r="W24" s="121"/>
      <c r="X24" s="121"/>
      <c r="Y24" s="138"/>
      <c r="Z24" s="134"/>
      <c r="AA24" s="83"/>
      <c r="AB24" s="84"/>
      <c r="AC24" s="152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</row>
    <row r="25" spans="1:41" ht="15" customHeight="1">
      <c r="A25" s="34">
        <v>8</v>
      </c>
      <c r="B25" s="35" t="str">
        <f>'駅伝データ'!K3</f>
        <v> </v>
      </c>
      <c r="C25" s="36"/>
      <c r="D25" s="37"/>
      <c r="E25" s="77"/>
      <c r="F25" s="78">
        <f>IF('②駅伝（小学生）'!G18="","",'②駅伝（小学生）'!G18)</f>
      </c>
      <c r="G25" s="79"/>
      <c r="H25" s="80"/>
      <c r="I25" s="106"/>
      <c r="J25" s="105"/>
      <c r="K25" s="34">
        <v>8</v>
      </c>
      <c r="L25" s="35" t="str">
        <f>'駅伝データ'!K5</f>
        <v> </v>
      </c>
      <c r="M25" s="36"/>
      <c r="N25" s="37"/>
      <c r="O25" s="77"/>
      <c r="P25" s="78">
        <f>IF('②駅伝（小学生）'!N18="","",'②駅伝（小学生）'!N18)</f>
      </c>
      <c r="Q25" s="79"/>
      <c r="R25" s="80"/>
      <c r="S25" s="106"/>
      <c r="T25" s="109"/>
      <c r="U25" s="117">
        <v>8</v>
      </c>
      <c r="V25" s="35" t="str">
        <f>'駅伝データ'!K7</f>
        <v> </v>
      </c>
      <c r="W25" s="36"/>
      <c r="X25" s="36"/>
      <c r="Y25" s="137"/>
      <c r="Z25" s="134">
        <f>IF('②駅伝（小学生）'!G35="","",'②駅伝（小学生）'!G35)</f>
      </c>
      <c r="AA25" s="79"/>
      <c r="AB25" s="80"/>
      <c r="AC25" s="151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</row>
    <row r="26" spans="1:41" ht="34.5" customHeight="1">
      <c r="A26" s="41"/>
      <c r="B26" s="38" t="str">
        <f>'プログラム男子'!B13</f>
        <v>　　　</v>
      </c>
      <c r="C26" s="39"/>
      <c r="D26" s="40"/>
      <c r="E26" s="81"/>
      <c r="F26" s="82"/>
      <c r="G26" s="83"/>
      <c r="H26" s="84"/>
      <c r="I26" s="84"/>
      <c r="J26" s="103"/>
      <c r="K26" s="41"/>
      <c r="L26" s="38" t="str">
        <f>'プログラム男子'!E13</f>
        <v>　　　</v>
      </c>
      <c r="M26" s="39"/>
      <c r="N26" s="40"/>
      <c r="O26" s="81"/>
      <c r="P26" s="82"/>
      <c r="Q26" s="83"/>
      <c r="R26" s="84"/>
      <c r="S26" s="84"/>
      <c r="T26" s="108"/>
      <c r="U26" s="122"/>
      <c r="V26" s="120" t="str">
        <f>'プログラム男子'!B29</f>
        <v>　　　</v>
      </c>
      <c r="W26" s="121"/>
      <c r="X26" s="121"/>
      <c r="Y26" s="138"/>
      <c r="Z26" s="134"/>
      <c r="AA26" s="83"/>
      <c r="AB26" s="84"/>
      <c r="AC26" s="152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</row>
    <row r="27" spans="1:41" ht="15" customHeight="1">
      <c r="A27" s="34">
        <v>9</v>
      </c>
      <c r="B27" s="35" t="str">
        <f>'駅伝データ'!L3</f>
        <v> </v>
      </c>
      <c r="C27" s="36"/>
      <c r="D27" s="37"/>
      <c r="E27" s="77"/>
      <c r="F27" s="78">
        <f>IF('②駅伝（小学生）'!G19="","",'②駅伝（小学生）'!G19)</f>
      </c>
      <c r="G27" s="79"/>
      <c r="H27" s="80"/>
      <c r="I27" s="106"/>
      <c r="J27" s="105"/>
      <c r="K27" s="34">
        <v>9</v>
      </c>
      <c r="L27" s="35" t="str">
        <f>'駅伝データ'!L5</f>
        <v> </v>
      </c>
      <c r="M27" s="36"/>
      <c r="N27" s="37"/>
      <c r="O27" s="77"/>
      <c r="P27" s="78">
        <f>IF('②駅伝（小学生）'!N19="","",'②駅伝（小学生）'!N19)</f>
      </c>
      <c r="Q27" s="79"/>
      <c r="R27" s="80"/>
      <c r="S27" s="106"/>
      <c r="T27" s="109"/>
      <c r="U27" s="117">
        <v>9</v>
      </c>
      <c r="V27" s="35" t="str">
        <f>'駅伝データ'!L7</f>
        <v> </v>
      </c>
      <c r="W27" s="36"/>
      <c r="X27" s="36"/>
      <c r="Y27" s="137"/>
      <c r="Z27" s="134">
        <f>IF('②駅伝（小学生）'!G36="","",'②駅伝（小学生）'!G36)</f>
      </c>
      <c r="AA27" s="79"/>
      <c r="AB27" s="80"/>
      <c r="AC27" s="151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</row>
    <row r="28" spans="1:41" ht="34.5" customHeight="1">
      <c r="A28" s="34"/>
      <c r="B28" s="38" t="str">
        <f>'プログラム男子'!B14</f>
        <v>　　　</v>
      </c>
      <c r="C28" s="39"/>
      <c r="D28" s="40"/>
      <c r="E28" s="81"/>
      <c r="F28" s="82"/>
      <c r="G28" s="83"/>
      <c r="H28" s="84"/>
      <c r="I28" s="84"/>
      <c r="J28" s="103"/>
      <c r="K28" s="34"/>
      <c r="L28" s="38" t="str">
        <f>'プログラム男子'!E14</f>
        <v>　　　</v>
      </c>
      <c r="M28" s="39"/>
      <c r="N28" s="40"/>
      <c r="O28" s="81"/>
      <c r="P28" s="82"/>
      <c r="Q28" s="83"/>
      <c r="R28" s="84"/>
      <c r="S28" s="84"/>
      <c r="T28" s="108"/>
      <c r="U28" s="117"/>
      <c r="V28" s="120" t="str">
        <f>'プログラム男子'!B30</f>
        <v>　　　</v>
      </c>
      <c r="W28" s="121"/>
      <c r="X28" s="121"/>
      <c r="Y28" s="138"/>
      <c r="Z28" s="134"/>
      <c r="AA28" s="83"/>
      <c r="AB28" s="84"/>
      <c r="AC28" s="152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</row>
    <row r="29" spans="1:41" ht="15" customHeight="1">
      <c r="A29" s="42">
        <v>10</v>
      </c>
      <c r="B29" s="35" t="str">
        <f>'駅伝データ'!M3</f>
        <v> </v>
      </c>
      <c r="C29" s="36"/>
      <c r="D29" s="37"/>
      <c r="E29" s="77"/>
      <c r="F29" s="78">
        <f>IF('②駅伝（小学生）'!G20="","",'②駅伝（小学生）'!G20)</f>
      </c>
      <c r="G29" s="79"/>
      <c r="H29" s="80"/>
      <c r="I29" s="106"/>
      <c r="J29" s="105"/>
      <c r="K29" s="42">
        <v>10</v>
      </c>
      <c r="L29" s="35" t="str">
        <f>'駅伝データ'!M5</f>
        <v> </v>
      </c>
      <c r="M29" s="36"/>
      <c r="N29" s="37"/>
      <c r="O29" s="77"/>
      <c r="P29" s="78">
        <f>IF('②駅伝（小学生）'!N20="","",'②駅伝（小学生）'!N20)</f>
      </c>
      <c r="Q29" s="79"/>
      <c r="R29" s="80"/>
      <c r="S29" s="106"/>
      <c r="T29" s="109"/>
      <c r="U29" s="123">
        <v>10</v>
      </c>
      <c r="V29" s="35" t="str">
        <f>'駅伝データ'!M7</f>
        <v> </v>
      </c>
      <c r="W29" s="36"/>
      <c r="X29" s="36"/>
      <c r="Y29" s="137"/>
      <c r="Z29" s="134">
        <f>IF('②駅伝（小学生）'!G37="","",'②駅伝（小学生）'!G37)</f>
      </c>
      <c r="AA29" s="79"/>
      <c r="AB29" s="80"/>
      <c r="AC29" s="151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</row>
    <row r="30" spans="1:41" ht="34.5" customHeight="1">
      <c r="A30" s="43"/>
      <c r="B30" s="44" t="str">
        <f>'プログラム男子'!B15</f>
        <v>　　　</v>
      </c>
      <c r="C30" s="45"/>
      <c r="D30" s="46"/>
      <c r="E30" s="87"/>
      <c r="F30" s="88"/>
      <c r="G30" s="89"/>
      <c r="H30" s="90"/>
      <c r="I30" s="90"/>
      <c r="J30" s="103"/>
      <c r="K30" s="43"/>
      <c r="L30" s="44" t="str">
        <f>'プログラム男子'!E15</f>
        <v>　　　</v>
      </c>
      <c r="M30" s="45"/>
      <c r="N30" s="46"/>
      <c r="O30" s="87"/>
      <c r="P30" s="88"/>
      <c r="Q30" s="89"/>
      <c r="R30" s="90"/>
      <c r="S30" s="90"/>
      <c r="T30" s="108"/>
      <c r="U30" s="124"/>
      <c r="V30" s="125" t="str">
        <f>'プログラム男子'!B31</f>
        <v>　　　</v>
      </c>
      <c r="W30" s="126"/>
      <c r="X30" s="126"/>
      <c r="Y30" s="139"/>
      <c r="Z30" s="140"/>
      <c r="AA30" s="141"/>
      <c r="AB30" s="142"/>
      <c r="AC30" s="15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</row>
    <row r="31" spans="2:29" ht="39.75" customHeight="1">
      <c r="B31" s="25"/>
      <c r="C31" s="47"/>
      <c r="D31" s="47"/>
      <c r="E31" s="47"/>
      <c r="G31" s="25"/>
      <c r="H31" s="47"/>
      <c r="I31" s="47"/>
      <c r="L31" s="25"/>
      <c r="M31" s="47"/>
      <c r="N31" s="47"/>
      <c r="O31" s="47"/>
      <c r="Q31" s="25"/>
      <c r="R31" s="47"/>
      <c r="S31" s="47"/>
      <c r="V31" s="127"/>
      <c r="W31" s="128"/>
      <c r="X31" s="128"/>
      <c r="Y31" s="128"/>
      <c r="AA31" s="127"/>
      <c r="AB31" s="128"/>
      <c r="AC31" s="128"/>
    </row>
    <row r="32" spans="1:29" ht="39.75" customHeight="1">
      <c r="A32" s="48" t="s">
        <v>105</v>
      </c>
      <c r="B32" s="48"/>
      <c r="C32" s="48"/>
      <c r="D32" s="48"/>
      <c r="E32" s="48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110"/>
      <c r="U32" s="129" t="s">
        <v>106</v>
      </c>
      <c r="V32" s="129"/>
      <c r="W32" s="129"/>
      <c r="X32" s="129"/>
      <c r="Y32" s="129"/>
      <c r="Z32" s="110"/>
      <c r="AA32" s="110"/>
      <c r="AB32" s="110"/>
      <c r="AC32" s="110"/>
    </row>
  </sheetData>
  <sheetProtection password="CC79" sheet="1" objects="1"/>
  <mergeCells count="217">
    <mergeCell ref="A1:AC1"/>
    <mergeCell ref="A2:AC2"/>
    <mergeCell ref="B4:F4"/>
    <mergeCell ref="L4:P4"/>
    <mergeCell ref="V4:Z4"/>
    <mergeCell ref="B9:E9"/>
    <mergeCell ref="L9:O9"/>
    <mergeCell ref="V9:Y9"/>
    <mergeCell ref="B10:E10"/>
    <mergeCell ref="L10:O10"/>
    <mergeCell ref="V10:Y10"/>
    <mergeCell ref="B11:E11"/>
    <mergeCell ref="L11:O11"/>
    <mergeCell ref="V11:Y11"/>
    <mergeCell ref="B12:E12"/>
    <mergeCell ref="L12:O12"/>
    <mergeCell ref="V12:Y12"/>
    <mergeCell ref="B13:E13"/>
    <mergeCell ref="L13:O13"/>
    <mergeCell ref="V13:Y13"/>
    <mergeCell ref="B14:E14"/>
    <mergeCell ref="L14:O14"/>
    <mergeCell ref="V14:Y14"/>
    <mergeCell ref="B15:E15"/>
    <mergeCell ref="L15:O15"/>
    <mergeCell ref="V15:Y15"/>
    <mergeCell ref="B16:E16"/>
    <mergeCell ref="L16:O16"/>
    <mergeCell ref="V16:Y16"/>
    <mergeCell ref="B17:E17"/>
    <mergeCell ref="L17:O17"/>
    <mergeCell ref="V17:Y17"/>
    <mergeCell ref="B18:E18"/>
    <mergeCell ref="L18:O18"/>
    <mergeCell ref="V18:Y18"/>
    <mergeCell ref="B19:E19"/>
    <mergeCell ref="L19:O19"/>
    <mergeCell ref="V19:Y19"/>
    <mergeCell ref="B20:E20"/>
    <mergeCell ref="L20:O20"/>
    <mergeCell ref="V20:Y20"/>
    <mergeCell ref="B21:E21"/>
    <mergeCell ref="L21:O21"/>
    <mergeCell ref="V21:Y21"/>
    <mergeCell ref="B22:E22"/>
    <mergeCell ref="L22:O22"/>
    <mergeCell ref="V22:Y22"/>
    <mergeCell ref="B23:E23"/>
    <mergeCell ref="L23:O23"/>
    <mergeCell ref="V23:Y23"/>
    <mergeCell ref="B24:E24"/>
    <mergeCell ref="L24:O24"/>
    <mergeCell ref="V24:Y24"/>
    <mergeCell ref="B25:E25"/>
    <mergeCell ref="L25:O25"/>
    <mergeCell ref="V25:Y25"/>
    <mergeCell ref="B26:E26"/>
    <mergeCell ref="L26:O26"/>
    <mergeCell ref="V26:Y26"/>
    <mergeCell ref="B27:E27"/>
    <mergeCell ref="L27:O27"/>
    <mergeCell ref="V27:Y27"/>
    <mergeCell ref="B28:E28"/>
    <mergeCell ref="L28:O28"/>
    <mergeCell ref="V28:Y28"/>
    <mergeCell ref="B29:E29"/>
    <mergeCell ref="L29:O29"/>
    <mergeCell ref="V29:Y29"/>
    <mergeCell ref="B30:E30"/>
    <mergeCell ref="L30:O30"/>
    <mergeCell ref="V30:Y30"/>
    <mergeCell ref="B31:E31"/>
    <mergeCell ref="G31:I31"/>
    <mergeCell ref="L31:O31"/>
    <mergeCell ref="Q31:S31"/>
    <mergeCell ref="V31:Y31"/>
    <mergeCell ref="AA31:AC31"/>
    <mergeCell ref="A32:S32"/>
    <mergeCell ref="U32:AC32"/>
    <mergeCell ref="A5:A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G5:G6"/>
    <mergeCell ref="H5:H6"/>
    <mergeCell ref="I5:I6"/>
    <mergeCell ref="J5:J6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K5:K6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Q5:Q6"/>
    <mergeCell ref="R5:R6"/>
    <mergeCell ref="S5:S6"/>
    <mergeCell ref="T5:T6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U5:U6"/>
    <mergeCell ref="U9:U10"/>
    <mergeCell ref="U11:U12"/>
    <mergeCell ref="U13:U14"/>
    <mergeCell ref="U15:U16"/>
    <mergeCell ref="U17:U18"/>
    <mergeCell ref="U19:U20"/>
    <mergeCell ref="U21:U22"/>
    <mergeCell ref="U23:U24"/>
    <mergeCell ref="U25:U26"/>
    <mergeCell ref="U27:U28"/>
    <mergeCell ref="U29:U30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AA5:AA6"/>
    <mergeCell ref="AB5:AB6"/>
    <mergeCell ref="AC5:AC6"/>
    <mergeCell ref="AA29:AC30"/>
    <mergeCell ref="AA27:AC28"/>
    <mergeCell ref="AA25:AC26"/>
    <mergeCell ref="AA23:AC24"/>
    <mergeCell ref="AA21:AC22"/>
    <mergeCell ref="AA19:AC20"/>
    <mergeCell ref="AA17:AC18"/>
    <mergeCell ref="AA15:AC16"/>
    <mergeCell ref="AA13:AC14"/>
    <mergeCell ref="AA11:AC12"/>
    <mergeCell ref="AA9:AC10"/>
    <mergeCell ref="B5:F6"/>
    <mergeCell ref="L5:P6"/>
    <mergeCell ref="V5:Z6"/>
    <mergeCell ref="G9:I10"/>
    <mergeCell ref="G11:I12"/>
    <mergeCell ref="G17:I18"/>
    <mergeCell ref="G19:I20"/>
    <mergeCell ref="G21:I22"/>
    <mergeCell ref="G27:I28"/>
    <mergeCell ref="G29:I30"/>
    <mergeCell ref="Q27:S28"/>
    <mergeCell ref="Q11:S12"/>
    <mergeCell ref="Q29:S30"/>
    <mergeCell ref="Q19:S20"/>
    <mergeCell ref="G15:I16"/>
    <mergeCell ref="Q15:S16"/>
    <mergeCell ref="G13:I14"/>
    <mergeCell ref="Q21:S22"/>
    <mergeCell ref="Q17:S18"/>
    <mergeCell ref="Q9:S10"/>
    <mergeCell ref="Q13:S14"/>
    <mergeCell ref="G25:I26"/>
    <mergeCell ref="Q25:S26"/>
    <mergeCell ref="G23:I24"/>
    <mergeCell ref="Q23:S24"/>
  </mergeCells>
  <conditionalFormatting sqref="AD7">
    <cfRule type="expression" priority="35" dxfId="1" stopIfTrue="1">
      <formula>AR6&lt;&gt;"教職員外"</formula>
    </cfRule>
  </conditionalFormatting>
  <conditionalFormatting sqref="AE7">
    <cfRule type="expression" priority="36" dxfId="1" stopIfTrue="1">
      <formula>AR6&lt;&gt;"教職員外"</formula>
    </cfRule>
  </conditionalFormatting>
  <conditionalFormatting sqref="AF7">
    <cfRule type="expression" priority="34" dxfId="1" stopIfTrue="1">
      <formula>AR6&lt;&gt;"教職員外"</formula>
    </cfRule>
  </conditionalFormatting>
  <conditionalFormatting sqref="AG7">
    <cfRule type="expression" priority="33" dxfId="1" stopIfTrue="1">
      <formula>AR6&lt;&gt;"教職員外"</formula>
    </cfRule>
  </conditionalFormatting>
  <conditionalFormatting sqref="AH7">
    <cfRule type="expression" priority="32" dxfId="1" stopIfTrue="1">
      <formula>AR6&lt;&gt;"教職員外"</formula>
    </cfRule>
  </conditionalFormatting>
  <conditionalFormatting sqref="AI7">
    <cfRule type="expression" priority="31" dxfId="1" stopIfTrue="1">
      <formula>AR6&lt;&gt;"教職員外"</formula>
    </cfRule>
  </conditionalFormatting>
  <conditionalFormatting sqref="AJ7">
    <cfRule type="expression" priority="30" dxfId="1" stopIfTrue="1">
      <formula>AR6&lt;&gt;"教職員外"</formula>
    </cfRule>
  </conditionalFormatting>
  <conditionalFormatting sqref="AK7">
    <cfRule type="expression" priority="29" dxfId="1" stopIfTrue="1">
      <formula>AR6&lt;&gt;"教職員外"</formula>
    </cfRule>
  </conditionalFormatting>
  <conditionalFormatting sqref="AL7">
    <cfRule type="expression" priority="28" dxfId="1" stopIfTrue="1">
      <formula>AR6&lt;&gt;"教職員外"</formula>
    </cfRule>
  </conditionalFormatting>
  <conditionalFormatting sqref="AM7">
    <cfRule type="expression" priority="27" dxfId="1" stopIfTrue="1">
      <formula>AR6&lt;&gt;"教職員外"</formula>
    </cfRule>
  </conditionalFormatting>
  <conditionalFormatting sqref="AN7">
    <cfRule type="expression" priority="26" dxfId="1" stopIfTrue="1">
      <formula>AR6&lt;&gt;"教職員外"</formula>
    </cfRule>
  </conditionalFormatting>
  <conditionalFormatting sqref="AO7">
    <cfRule type="expression" priority="25" dxfId="1" stopIfTrue="1">
      <formula>AR6&lt;&gt;"教職員外"</formula>
    </cfRule>
  </conditionalFormatting>
  <conditionalFormatting sqref="AD5:AD6">
    <cfRule type="expression" priority="23" dxfId="2" stopIfTrue="1">
      <formula>AR5&lt;&gt;"校長"</formula>
    </cfRule>
  </conditionalFormatting>
  <conditionalFormatting sqref="AE5:AE6">
    <cfRule type="expression" priority="24" dxfId="2" stopIfTrue="1">
      <formula>AR5&lt;&gt;"校長"</formula>
    </cfRule>
  </conditionalFormatting>
  <conditionalFormatting sqref="AF5:AF6">
    <cfRule type="expression" priority="20" dxfId="2" stopIfTrue="1">
      <formula>AR5&lt;&gt;"校長"</formula>
    </cfRule>
  </conditionalFormatting>
  <conditionalFormatting sqref="AG5:AG6">
    <cfRule type="expression" priority="18" dxfId="2" stopIfTrue="1">
      <formula>AR5&lt;&gt;"校長"</formula>
    </cfRule>
  </conditionalFormatting>
  <conditionalFormatting sqref="AH5:AH6">
    <cfRule type="expression" priority="16" dxfId="2" stopIfTrue="1">
      <formula>AR5&lt;&gt;"校長"</formula>
    </cfRule>
  </conditionalFormatting>
  <conditionalFormatting sqref="AI5:AI6">
    <cfRule type="expression" priority="14" dxfId="2" stopIfTrue="1">
      <formula>AR5&lt;&gt;"校長"</formula>
    </cfRule>
  </conditionalFormatting>
  <conditionalFormatting sqref="AJ5:AJ6">
    <cfRule type="expression" priority="12" dxfId="2" stopIfTrue="1">
      <formula>AR5&lt;&gt;"校長"</formula>
    </cfRule>
  </conditionalFormatting>
  <conditionalFormatting sqref="AK5:AK6">
    <cfRule type="expression" priority="10" dxfId="2" stopIfTrue="1">
      <formula>AR5&lt;&gt;"校長"</formula>
    </cfRule>
  </conditionalFormatting>
  <conditionalFormatting sqref="AL5:AL6">
    <cfRule type="expression" priority="8" dxfId="2" stopIfTrue="1">
      <formula>AR5&lt;&gt;"校長"</formula>
    </cfRule>
  </conditionalFormatting>
  <conditionalFormatting sqref="AM5:AM6">
    <cfRule type="expression" priority="6" dxfId="2" stopIfTrue="1">
      <formula>AR5&lt;&gt;"校長"</formula>
    </cfRule>
  </conditionalFormatting>
  <conditionalFormatting sqref="AN5:AN6">
    <cfRule type="expression" priority="4" dxfId="2" stopIfTrue="1">
      <formula>AR5&lt;&gt;"校長"</formula>
    </cfRule>
  </conditionalFormatting>
  <conditionalFormatting sqref="AO5:AO6">
    <cfRule type="expression" priority="2" dxfId="2" stopIfTrue="1">
      <formula>AR5&lt;&gt;"校長"</formula>
    </cfRule>
  </conditionalFormatting>
  <dataValidations count="1">
    <dataValidation allowBlank="1" showInputMessage="1" showErrorMessage="1" imeMode="on" sqref="B4 L4 V4 B8:C8 F8 L8:M8 P8 V8:W8 Z8 V11:V30 W11:W14 B11:C30 L11:M30"/>
  </dataValidations>
  <printOptions horizontalCentered="1" verticalCentered="1"/>
  <pageMargins left="0.39" right="0.39" top="0.39" bottom="0.39" header="0.51" footer="0.51"/>
  <pageSetup fitToHeight="1" fitToWidth="1" orientation="landscape" paperSize="9" scale="53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view="pageBreakPreview" zoomScaleSheetLayoutView="100" workbookViewId="0" topLeftCell="A1">
      <selection activeCell="B1" sqref="B1:C1"/>
    </sheetView>
  </sheetViews>
  <sheetFormatPr defaultColWidth="8.875" defaultRowHeight="13.5"/>
  <cols>
    <col min="1" max="1" width="8.625" style="242" customWidth="1"/>
    <col min="2" max="2" width="15.625" style="242" customWidth="1"/>
    <col min="3" max="3" width="8.125" style="243" customWidth="1"/>
    <col min="4" max="4" width="8.625" style="242" customWidth="1"/>
    <col min="5" max="5" width="15.625" style="242" customWidth="1"/>
    <col min="6" max="6" width="8.125" style="243" customWidth="1"/>
    <col min="7" max="16384" width="9.00390625" style="243" bestFit="1" customWidth="1"/>
  </cols>
  <sheetData>
    <row r="1" spans="1:6" ht="22.5" customHeight="1">
      <c r="A1" s="244" t="s">
        <v>15</v>
      </c>
      <c r="B1" s="245" t="e">
        <f>④ｵｰﾀﾞｰ用紙（小学生）!#REF!</f>
        <v>#REF!</v>
      </c>
      <c r="C1" s="246"/>
      <c r="D1" s="244" t="s">
        <v>15</v>
      </c>
      <c r="E1" s="245" t="e">
        <f>④ｵｰﾀﾞｰ用紙（小学生）!#REF!</f>
        <v>#REF!</v>
      </c>
      <c r="F1" s="246"/>
    </row>
    <row r="2" spans="1:6" ht="22.5" customHeight="1">
      <c r="A2" s="244" t="s">
        <v>16</v>
      </c>
      <c r="B2" s="245">
        <f>'④ｵｰﾀﾞｰ用紙（小学生）'!B4</f>
      </c>
      <c r="C2" s="246"/>
      <c r="D2" s="244" t="s">
        <v>16</v>
      </c>
      <c r="E2" s="245">
        <f>'④ｵｰﾀﾞｰ用紙（小学生）'!L4</f>
      </c>
      <c r="F2" s="246"/>
    </row>
    <row r="3" spans="1:6" ht="22.5" customHeight="1">
      <c r="A3" s="244" t="s">
        <v>17</v>
      </c>
      <c r="B3" s="245" t="str">
        <f>'④ｵｰﾀﾞｰ用紙（小学生）'!B5</f>
        <v> </v>
      </c>
      <c r="C3" s="246"/>
      <c r="D3" s="244" t="s">
        <v>17</v>
      </c>
      <c r="E3" s="245" t="str">
        <f>'④ｵｰﾀﾞｰ用紙（小学生）'!L5</f>
        <v> </v>
      </c>
      <c r="F3" s="246"/>
    </row>
    <row r="4" spans="1:6" ht="22.5" customHeight="1">
      <c r="A4" s="244" t="s">
        <v>18</v>
      </c>
      <c r="B4" s="245" t="e">
        <f>④ｵｰﾀﾞｰ用紙（小学生）!#REF!</f>
        <v>#REF!</v>
      </c>
      <c r="C4" s="246"/>
      <c r="D4" s="244" t="s">
        <v>18</v>
      </c>
      <c r="E4" s="245" t="e">
        <f>④ｵｰﾀﾞｰ用紙（小学生）!#REF!</f>
        <v>#REF!</v>
      </c>
      <c r="F4" s="246"/>
    </row>
    <row r="5" spans="1:6" ht="22.5" customHeight="1">
      <c r="A5" s="247" t="s">
        <v>19</v>
      </c>
      <c r="B5" s="248" t="s">
        <v>3</v>
      </c>
      <c r="C5" s="244" t="s">
        <v>6</v>
      </c>
      <c r="D5" s="247" t="s">
        <v>19</v>
      </c>
      <c r="E5" s="248" t="s">
        <v>3</v>
      </c>
      <c r="F5" s="244" t="s">
        <v>6</v>
      </c>
    </row>
    <row r="6" spans="1:6" ht="22.5" customHeight="1">
      <c r="A6" s="244">
        <v>1</v>
      </c>
      <c r="B6" s="248" t="str">
        <f>IF(LEN('②駅伝（小学生）'!C11)+LEN('②駅伝（小学生）'!D11)&gt;=5,'②駅伝（小学生）'!C11&amp;'②駅伝（小学生）'!D11,IF(LEN('②駅伝（小学生）'!C11)+LEN('②駅伝（小学生）'!D11)=4,'②駅伝（小学生）'!C11&amp;"　"&amp;'②駅伝（小学生）'!D11,IF(LEN('②駅伝（小学生）'!C11)+LEN('②駅伝（小学生）'!D11)=3,'②駅伝（小学生）'!C11&amp;"　　"&amp;'②駅伝（小学生）'!D11,'②駅伝（小学生）'!C11&amp;"　　　"&amp;'②駅伝（小学生）'!D11)))</f>
        <v>　　　</v>
      </c>
      <c r="C6" s="248">
        <f>IF('②駅伝（小学生）'!G11="","",'②駅伝（小学生）'!G11)</f>
      </c>
      <c r="D6" s="244">
        <v>1</v>
      </c>
      <c r="E6" s="248" t="str">
        <f>IF(LEN('②駅伝（小学生）'!J11)+LEN('②駅伝（小学生）'!K11)&gt;=5,'②駅伝（小学生）'!J11&amp;'②駅伝（小学生）'!K11,IF(LEN('②駅伝（小学生）'!J11)+LEN('②駅伝（小学生）'!K11)=4,'②駅伝（小学生）'!J11&amp;"　"&amp;'②駅伝（小学生）'!K11,IF(LEN('②駅伝（小学生）'!J11)+LEN('②駅伝（小学生）'!K11)=3,'②駅伝（小学生）'!J11&amp;"　　"&amp;'②駅伝（小学生）'!K11,'②駅伝（小学生）'!J11&amp;"　　　"&amp;'②駅伝（小学生）'!K11)))</f>
        <v>　　　</v>
      </c>
      <c r="F6" s="248">
        <f>IF('②駅伝（小学生）'!N11="","",'②駅伝（小学生）'!N11)</f>
      </c>
    </row>
    <row r="7" spans="1:6" ht="22.5" customHeight="1">
      <c r="A7" s="244">
        <v>2</v>
      </c>
      <c r="B7" s="248" t="str">
        <f>IF(LEN('②駅伝（小学生）'!C12)+LEN('②駅伝（小学生）'!D12)&gt;=5,'②駅伝（小学生）'!C12&amp;'②駅伝（小学生）'!D12,IF(LEN('②駅伝（小学生）'!C12)+LEN('②駅伝（小学生）'!D12)=4,'②駅伝（小学生）'!C12&amp;"　"&amp;'②駅伝（小学生）'!D12,IF(LEN('②駅伝（小学生）'!C12)+LEN('②駅伝（小学生）'!D12)=3,'②駅伝（小学生）'!C12&amp;"　　"&amp;'②駅伝（小学生）'!D12,'②駅伝（小学生）'!C12&amp;"　　　"&amp;'②駅伝（小学生）'!D12)))</f>
        <v>　　　</v>
      </c>
      <c r="C7" s="248">
        <f>IF('②駅伝（小学生）'!G12="","",'②駅伝（小学生）'!G12)</f>
      </c>
      <c r="D7" s="244">
        <v>2</v>
      </c>
      <c r="E7" s="248" t="str">
        <f>IF(LEN('②駅伝（小学生）'!J12)+LEN('②駅伝（小学生）'!K12)&gt;=5,'②駅伝（小学生）'!J12&amp;'②駅伝（小学生）'!K12,IF(LEN('②駅伝（小学生）'!J12)+LEN('②駅伝（小学生）'!K12)=4,'②駅伝（小学生）'!J12&amp;"　"&amp;'②駅伝（小学生）'!K12,IF(LEN('②駅伝（小学生）'!J12)+LEN('②駅伝（小学生）'!K12)=3,'②駅伝（小学生）'!J12&amp;"　　"&amp;'②駅伝（小学生）'!K12,'②駅伝（小学生）'!J12&amp;"　　　"&amp;'②駅伝（小学生）'!K12)))</f>
        <v>　　　</v>
      </c>
      <c r="F7" s="248">
        <f>IF('②駅伝（小学生）'!N12="","",'②駅伝（小学生）'!N12)</f>
      </c>
    </row>
    <row r="8" spans="1:6" ht="22.5" customHeight="1">
      <c r="A8" s="244">
        <v>3</v>
      </c>
      <c r="B8" s="248" t="str">
        <f>IF(LEN('②駅伝（小学生）'!C13)+LEN('②駅伝（小学生）'!D13)&gt;=5,'②駅伝（小学生）'!C13&amp;'②駅伝（小学生）'!D13,IF(LEN('②駅伝（小学生）'!C13)+LEN('②駅伝（小学生）'!D13)=4,'②駅伝（小学生）'!C13&amp;"　"&amp;'②駅伝（小学生）'!D13,IF(LEN('②駅伝（小学生）'!C13)+LEN('②駅伝（小学生）'!D13)=3,'②駅伝（小学生）'!C13&amp;"　　"&amp;'②駅伝（小学生）'!D13,'②駅伝（小学生）'!C13&amp;"　　　"&amp;'②駅伝（小学生）'!D13)))</f>
        <v>　　　</v>
      </c>
      <c r="C8" s="248">
        <f>IF('②駅伝（小学生）'!G13="","",'②駅伝（小学生）'!G13)</f>
      </c>
      <c r="D8" s="244">
        <v>3</v>
      </c>
      <c r="E8" s="248" t="str">
        <f>IF(LEN('②駅伝（小学生）'!J13)+LEN('②駅伝（小学生）'!K13)&gt;=5,'②駅伝（小学生）'!J13&amp;'②駅伝（小学生）'!K13,IF(LEN('②駅伝（小学生）'!J13)+LEN('②駅伝（小学生）'!K13)=4,'②駅伝（小学生）'!J13&amp;"　"&amp;'②駅伝（小学生）'!K13,IF(LEN('②駅伝（小学生）'!J13)+LEN('②駅伝（小学生）'!K13)=3,'②駅伝（小学生）'!J13&amp;"　　"&amp;'②駅伝（小学生）'!K13,'②駅伝（小学生）'!J13&amp;"　　　"&amp;'②駅伝（小学生）'!K13)))</f>
        <v>　　　</v>
      </c>
      <c r="F8" s="248">
        <f>IF('②駅伝（小学生）'!N13="","",'②駅伝（小学生）'!N13)</f>
      </c>
    </row>
    <row r="9" spans="1:6" ht="22.5" customHeight="1">
      <c r="A9" s="244">
        <v>4</v>
      </c>
      <c r="B9" s="248" t="str">
        <f>IF(LEN('②駅伝（小学生）'!C14)+LEN('②駅伝（小学生）'!D14)&gt;=5,'②駅伝（小学生）'!C14&amp;'②駅伝（小学生）'!D14,IF(LEN('②駅伝（小学生）'!C14)+LEN('②駅伝（小学生）'!D14)=4,'②駅伝（小学生）'!C14&amp;"　"&amp;'②駅伝（小学生）'!D14,IF(LEN('②駅伝（小学生）'!C14)+LEN('②駅伝（小学生）'!D14)=3,'②駅伝（小学生）'!C14&amp;"　　"&amp;'②駅伝（小学生）'!D14,'②駅伝（小学生）'!C14&amp;"　　　"&amp;'②駅伝（小学生）'!D14)))</f>
        <v>　　　</v>
      </c>
      <c r="C9" s="248">
        <f>IF('②駅伝（小学生）'!G14="","",'②駅伝（小学生）'!G14)</f>
      </c>
      <c r="D9" s="244">
        <v>4</v>
      </c>
      <c r="E9" s="248" t="str">
        <f>IF(LEN('②駅伝（小学生）'!J14)+LEN('②駅伝（小学生）'!K14)&gt;=5,'②駅伝（小学生）'!J14&amp;'②駅伝（小学生）'!K14,IF(LEN('②駅伝（小学生）'!J14)+LEN('②駅伝（小学生）'!K14)=4,'②駅伝（小学生）'!J14&amp;"　"&amp;'②駅伝（小学生）'!K14,IF(LEN('②駅伝（小学生）'!J14)+LEN('②駅伝（小学生）'!K14)=3,'②駅伝（小学生）'!J14&amp;"　　"&amp;'②駅伝（小学生）'!K14,'②駅伝（小学生）'!J14&amp;"　　　"&amp;'②駅伝（小学生）'!K14)))</f>
        <v>　　　</v>
      </c>
      <c r="F9" s="248">
        <f>IF('②駅伝（小学生）'!N14="","",'②駅伝（小学生）'!N14)</f>
      </c>
    </row>
    <row r="10" spans="1:6" ht="22.5" customHeight="1">
      <c r="A10" s="244">
        <v>5</v>
      </c>
      <c r="B10" s="248" t="str">
        <f>IF(LEN('②駅伝（小学生）'!C15)+LEN('②駅伝（小学生）'!D15)&gt;=5,'②駅伝（小学生）'!C15&amp;'②駅伝（小学生）'!D15,IF(LEN('②駅伝（小学生）'!C15)+LEN('②駅伝（小学生）'!D15)=4,'②駅伝（小学生）'!C15&amp;"　"&amp;'②駅伝（小学生）'!D15,IF(LEN('②駅伝（小学生）'!C15)+LEN('②駅伝（小学生）'!D15)=3,'②駅伝（小学生）'!C15&amp;"　　"&amp;'②駅伝（小学生）'!D15,'②駅伝（小学生）'!C15&amp;"　　　"&amp;'②駅伝（小学生）'!D15)))</f>
        <v>　　　</v>
      </c>
      <c r="C10" s="248">
        <f>IF('②駅伝（小学生）'!G15="","",'②駅伝（小学生）'!G15)</f>
      </c>
      <c r="D10" s="244">
        <v>5</v>
      </c>
      <c r="E10" s="248" t="str">
        <f>IF(LEN('②駅伝（小学生）'!J15)+LEN('②駅伝（小学生）'!K15)&gt;=5,'②駅伝（小学生）'!J15&amp;'②駅伝（小学生）'!K15,IF(LEN('②駅伝（小学生）'!J15)+LEN('②駅伝（小学生）'!K15)=4,'②駅伝（小学生）'!J15&amp;"　"&amp;'②駅伝（小学生）'!K15,IF(LEN('②駅伝（小学生）'!J15)+LEN('②駅伝（小学生）'!K15)=3,'②駅伝（小学生）'!J15&amp;"　　"&amp;'②駅伝（小学生）'!K15,'②駅伝（小学生）'!J15&amp;"　　　"&amp;'②駅伝（小学生）'!K15)))</f>
        <v>　　　</v>
      </c>
      <c r="F10" s="248">
        <f>IF('②駅伝（小学生）'!N15="","",'②駅伝（小学生）'!N15)</f>
      </c>
    </row>
    <row r="11" spans="1:6" ht="22.5" customHeight="1">
      <c r="A11" s="244">
        <v>6</v>
      </c>
      <c r="B11" s="248" t="str">
        <f>IF(LEN('②駅伝（小学生）'!C16)+LEN('②駅伝（小学生）'!D16)&gt;=5,'②駅伝（小学生）'!C16&amp;'②駅伝（小学生）'!D16,IF(LEN('②駅伝（小学生）'!C16)+LEN('②駅伝（小学生）'!D16)=4,'②駅伝（小学生）'!C16&amp;"　"&amp;'②駅伝（小学生）'!D16,IF(LEN('②駅伝（小学生）'!C16)+LEN('②駅伝（小学生）'!D16)=3,'②駅伝（小学生）'!C16&amp;"　　"&amp;'②駅伝（小学生）'!D16,'②駅伝（小学生）'!C16&amp;"　　　"&amp;'②駅伝（小学生）'!D16)))</f>
        <v>　　　</v>
      </c>
      <c r="C11" s="248">
        <f>IF('②駅伝（小学生）'!G16="","",'②駅伝（小学生）'!G16)</f>
      </c>
      <c r="D11" s="244">
        <v>6</v>
      </c>
      <c r="E11" s="248" t="str">
        <f>IF(LEN('②駅伝（小学生）'!J16)+LEN('②駅伝（小学生）'!K16)&gt;=5,'②駅伝（小学生）'!J16&amp;'②駅伝（小学生）'!K16,IF(LEN('②駅伝（小学生）'!J16)+LEN('②駅伝（小学生）'!K16)=4,'②駅伝（小学生）'!J16&amp;"　"&amp;'②駅伝（小学生）'!K16,IF(LEN('②駅伝（小学生）'!J16)+LEN('②駅伝（小学生）'!K16)=3,'②駅伝（小学生）'!J16&amp;"　　"&amp;'②駅伝（小学生）'!K16,'②駅伝（小学生）'!J16&amp;"　　　"&amp;'②駅伝（小学生）'!K16)))</f>
        <v>　　　</v>
      </c>
      <c r="F11" s="248">
        <f>IF('②駅伝（小学生）'!N16="","",'②駅伝（小学生）'!N16)</f>
      </c>
    </row>
    <row r="12" spans="1:6" ht="22.5" customHeight="1">
      <c r="A12" s="244">
        <v>7</v>
      </c>
      <c r="B12" s="248" t="str">
        <f>IF(LEN('②駅伝（小学生）'!C17)+LEN('②駅伝（小学生）'!D17)&gt;=5,'②駅伝（小学生）'!C17&amp;'②駅伝（小学生）'!D17,IF(LEN('②駅伝（小学生）'!C17)+LEN('②駅伝（小学生）'!D17)=4,'②駅伝（小学生）'!C17&amp;"　"&amp;'②駅伝（小学生）'!D17,IF(LEN('②駅伝（小学生）'!C17)+LEN('②駅伝（小学生）'!D17)=3,'②駅伝（小学生）'!C17&amp;"　　"&amp;'②駅伝（小学生）'!D17,'②駅伝（小学生）'!C17&amp;"　　　"&amp;'②駅伝（小学生）'!D17)))</f>
        <v>　　　</v>
      </c>
      <c r="C12" s="248">
        <f>IF('②駅伝（小学生）'!G17="","",'②駅伝（小学生）'!G17)</f>
      </c>
      <c r="D12" s="244">
        <v>7</v>
      </c>
      <c r="E12" s="248" t="str">
        <f>IF(LEN('②駅伝（小学生）'!J17)+LEN('②駅伝（小学生）'!K17)&gt;=5,'②駅伝（小学生）'!J17&amp;'②駅伝（小学生）'!K17,IF(LEN('②駅伝（小学生）'!J17)+LEN('②駅伝（小学生）'!K17)=4,'②駅伝（小学生）'!J17&amp;"　"&amp;'②駅伝（小学生）'!K17,IF(LEN('②駅伝（小学生）'!J17)+LEN('②駅伝（小学生）'!K17)=3,'②駅伝（小学生）'!J17&amp;"　　"&amp;'②駅伝（小学生）'!K17,'②駅伝（小学生）'!J17&amp;"　　　"&amp;'②駅伝（小学生）'!K17)))</f>
        <v>　　　</v>
      </c>
      <c r="F12" s="248">
        <f>IF('②駅伝（小学生）'!N17="","",'②駅伝（小学生）'!N17)</f>
      </c>
    </row>
    <row r="13" spans="1:6" ht="22.5" customHeight="1">
      <c r="A13" s="244">
        <v>8</v>
      </c>
      <c r="B13" s="248" t="str">
        <f>IF(LEN('②駅伝（小学生）'!C18)+LEN('②駅伝（小学生）'!D18)&gt;=5,'②駅伝（小学生）'!C18&amp;'②駅伝（小学生）'!D18,IF(LEN('②駅伝（小学生）'!C18)+LEN('②駅伝（小学生）'!D18)=4,'②駅伝（小学生）'!C18&amp;"　"&amp;'②駅伝（小学生）'!D18,IF(LEN('②駅伝（小学生）'!C18)+LEN('②駅伝（小学生）'!D18)=3,'②駅伝（小学生）'!C18&amp;"　　"&amp;'②駅伝（小学生）'!D18,'②駅伝（小学生）'!C18&amp;"　　　"&amp;'②駅伝（小学生）'!D18)))</f>
        <v>　　　</v>
      </c>
      <c r="C13" s="248">
        <f>IF('②駅伝（小学生）'!G18="","",'②駅伝（小学生）'!G18)</f>
      </c>
      <c r="D13" s="244">
        <v>8</v>
      </c>
      <c r="E13" s="248" t="str">
        <f>IF(LEN('②駅伝（小学生）'!J18)+LEN('②駅伝（小学生）'!K18)&gt;=5,'②駅伝（小学生）'!J18&amp;'②駅伝（小学生）'!K18,IF(LEN('②駅伝（小学生）'!J18)+LEN('②駅伝（小学生）'!K18)=4,'②駅伝（小学生）'!J18&amp;"　"&amp;'②駅伝（小学生）'!K18,IF(LEN('②駅伝（小学生）'!J18)+LEN('②駅伝（小学生）'!K18)=3,'②駅伝（小学生）'!J18&amp;"　　"&amp;'②駅伝（小学生）'!K18,'②駅伝（小学生）'!J18&amp;"　　　"&amp;'②駅伝（小学生）'!K18)))</f>
        <v>　　　</v>
      </c>
      <c r="F13" s="248">
        <f>IF('②駅伝（小学生）'!N18="","",'②駅伝（小学生）'!N18)</f>
      </c>
    </row>
    <row r="14" spans="1:6" ht="22.5" customHeight="1">
      <c r="A14" s="244">
        <v>9</v>
      </c>
      <c r="B14" s="248" t="str">
        <f>IF(LEN('②駅伝（小学生）'!C19)+LEN('②駅伝（小学生）'!D19)&gt;=5,'②駅伝（小学生）'!C19&amp;'②駅伝（小学生）'!D19,IF(LEN('②駅伝（小学生）'!C19)+LEN('②駅伝（小学生）'!D19)=4,'②駅伝（小学生）'!C19&amp;"　"&amp;'②駅伝（小学生）'!D19,IF(LEN('②駅伝（小学生）'!C19)+LEN('②駅伝（小学生）'!D19)=3,'②駅伝（小学生）'!C19&amp;"　　"&amp;'②駅伝（小学生）'!D19,'②駅伝（小学生）'!C19&amp;"　　　"&amp;'②駅伝（小学生）'!D19)))</f>
        <v>　　　</v>
      </c>
      <c r="C14" s="248">
        <f>IF('②駅伝（小学生）'!G19="","",'②駅伝（小学生）'!G19)</f>
      </c>
      <c r="D14" s="244">
        <v>9</v>
      </c>
      <c r="E14" s="248" t="str">
        <f>IF(LEN('②駅伝（小学生）'!J19)+LEN('②駅伝（小学生）'!K19)&gt;=5,'②駅伝（小学生）'!J19&amp;'②駅伝（小学生）'!K19,IF(LEN('②駅伝（小学生）'!J19)+LEN('②駅伝（小学生）'!K19)=4,'②駅伝（小学生）'!J19&amp;"　"&amp;'②駅伝（小学生）'!K19,IF(LEN('②駅伝（小学生）'!J19)+LEN('②駅伝（小学生）'!K19)=3,'②駅伝（小学生）'!J19&amp;"　　"&amp;'②駅伝（小学生）'!K19,'②駅伝（小学生）'!J19&amp;"　　　"&amp;'②駅伝（小学生）'!K19)))</f>
        <v>　　　</v>
      </c>
      <c r="F14" s="248">
        <f>IF('②駅伝（小学生）'!N19="","",'②駅伝（小学生）'!N19)</f>
      </c>
    </row>
    <row r="15" spans="1:6" ht="22.5" customHeight="1">
      <c r="A15" s="244">
        <v>10</v>
      </c>
      <c r="B15" s="248" t="str">
        <f>IF(LEN('②駅伝（小学生）'!C20)+LEN('②駅伝（小学生）'!D20)&gt;=5,'②駅伝（小学生）'!C20&amp;'②駅伝（小学生）'!D20,IF(LEN('②駅伝（小学生）'!C20)+LEN('②駅伝（小学生）'!D20)=4,'②駅伝（小学生）'!C20&amp;"　"&amp;'②駅伝（小学生）'!D20,IF(LEN('②駅伝（小学生）'!C20)+LEN('②駅伝（小学生）'!D20)=3,'②駅伝（小学生）'!C20&amp;"　　"&amp;'②駅伝（小学生）'!D20,'②駅伝（小学生）'!C20&amp;"　　　"&amp;'②駅伝（小学生）'!D20)))</f>
        <v>　　　</v>
      </c>
      <c r="C15" s="248">
        <f>IF('②駅伝（小学生）'!G20="","",'②駅伝（小学生）'!G20)</f>
      </c>
      <c r="D15" s="244">
        <v>10</v>
      </c>
      <c r="E15" s="248" t="str">
        <f>IF(LEN('②駅伝（小学生）'!J20)+LEN('②駅伝（小学生）'!K20)&gt;=5,'②駅伝（小学生）'!J20&amp;'②駅伝（小学生）'!K20,IF(LEN('②駅伝（小学生）'!J20)+LEN('②駅伝（小学生）'!K20)=4,'②駅伝（小学生）'!J20&amp;"　"&amp;'②駅伝（小学生）'!K20,IF(LEN('②駅伝（小学生）'!J20)+LEN('②駅伝（小学生）'!K20)=3,'②駅伝（小学生）'!J20&amp;"　　"&amp;'②駅伝（小学生）'!K20,'②駅伝（小学生）'!J20&amp;"　　　"&amp;'②駅伝（小学生）'!K20)))</f>
        <v>　　　</v>
      </c>
      <c r="F15" s="248">
        <f>IF('②駅伝（小学生）'!N20="","",'②駅伝（小学生）'!N20)</f>
      </c>
    </row>
    <row r="16" spans="1:6" ht="22.5" customHeight="1">
      <c r="A16" s="249"/>
      <c r="B16" s="249"/>
      <c r="C16" s="249"/>
      <c r="D16" s="249"/>
      <c r="E16" s="249"/>
      <c r="F16" s="249"/>
    </row>
    <row r="17" spans="1:3" ht="22.5" customHeight="1">
      <c r="A17" s="244" t="s">
        <v>15</v>
      </c>
      <c r="B17" s="245" t="e">
        <f>④ｵｰﾀﾞｰ用紙（小学生）!#REF!</f>
        <v>#REF!</v>
      </c>
      <c r="C17" s="246"/>
    </row>
    <row r="18" spans="1:3" ht="22.5" customHeight="1">
      <c r="A18" s="244" t="s">
        <v>16</v>
      </c>
      <c r="B18" s="245">
        <f>'④ｵｰﾀﾞｰ用紙（小学生）'!V4</f>
      </c>
      <c r="C18" s="246"/>
    </row>
    <row r="19" spans="1:3" ht="22.5" customHeight="1">
      <c r="A19" s="244" t="s">
        <v>17</v>
      </c>
      <c r="B19" s="245" t="str">
        <f>'④ｵｰﾀﾞｰ用紙（小学生）'!V5</f>
        <v> </v>
      </c>
      <c r="C19" s="246"/>
    </row>
    <row r="20" spans="1:3" ht="22.5" customHeight="1">
      <c r="A20" s="244" t="s">
        <v>18</v>
      </c>
      <c r="B20" s="245" t="e">
        <f>④ｵｰﾀﾞｰ用紙（小学生）!#REF!</f>
        <v>#REF!</v>
      </c>
      <c r="C20" s="246"/>
    </row>
    <row r="21" spans="1:3" ht="22.5" customHeight="1">
      <c r="A21" s="247" t="s">
        <v>19</v>
      </c>
      <c r="B21" s="248" t="s">
        <v>3</v>
      </c>
      <c r="C21" s="250" t="s">
        <v>6</v>
      </c>
    </row>
    <row r="22" spans="1:3" ht="22.5" customHeight="1">
      <c r="A22" s="244">
        <v>1</v>
      </c>
      <c r="B22" s="248" t="str">
        <f>IF(LEN('②駅伝（小学生）'!C28)+LEN('②駅伝（小学生）'!D28)&gt;=5,'②駅伝（小学生）'!C28&amp;'②駅伝（小学生）'!D28,IF(LEN('②駅伝（小学生）'!C28)+LEN('②駅伝（小学生）'!D28)=4,'②駅伝（小学生）'!C28&amp;"　"&amp;'②駅伝（小学生）'!D28,IF(LEN('②駅伝（小学生）'!C28)+LEN('②駅伝（小学生）'!D28)=3,'②駅伝（小学生）'!C28&amp;"　　"&amp;'②駅伝（小学生）'!D28,'②駅伝（小学生）'!C28&amp;"　　　"&amp;'②駅伝（小学生）'!D28)))</f>
        <v>　　　</v>
      </c>
      <c r="C22" s="251">
        <f>IF('②駅伝（小学生）'!G28="","",'②駅伝（小学生）'!G28)</f>
      </c>
    </row>
    <row r="23" spans="1:3" ht="22.5" customHeight="1">
      <c r="A23" s="244">
        <v>2</v>
      </c>
      <c r="B23" s="248" t="str">
        <f>IF(LEN('②駅伝（小学生）'!C29)+LEN('②駅伝（小学生）'!D29)&gt;=5,'②駅伝（小学生）'!C29&amp;'②駅伝（小学生）'!D29,IF(LEN('②駅伝（小学生）'!C29)+LEN('②駅伝（小学生）'!D29)=4,'②駅伝（小学生）'!C29&amp;"　"&amp;'②駅伝（小学生）'!D29,IF(LEN('②駅伝（小学生）'!C29)+LEN('②駅伝（小学生）'!D29)=3,'②駅伝（小学生）'!C29&amp;"　　"&amp;'②駅伝（小学生）'!D29,'②駅伝（小学生）'!C29&amp;"　　　"&amp;'②駅伝（小学生）'!D29)))</f>
        <v>　　　</v>
      </c>
      <c r="C23" s="251">
        <f>IF('②駅伝（小学生）'!G29="","",'②駅伝（小学生）'!G29)</f>
      </c>
    </row>
    <row r="24" spans="1:3" ht="22.5" customHeight="1">
      <c r="A24" s="244">
        <v>3</v>
      </c>
      <c r="B24" s="248" t="str">
        <f>IF(LEN('②駅伝（小学生）'!C30)+LEN('②駅伝（小学生）'!D30)&gt;=5,'②駅伝（小学生）'!C30&amp;'②駅伝（小学生）'!D30,IF(LEN('②駅伝（小学生）'!C30)+LEN('②駅伝（小学生）'!D30)=4,'②駅伝（小学生）'!C30&amp;"　"&amp;'②駅伝（小学生）'!D30,IF(LEN('②駅伝（小学生）'!C30)+LEN('②駅伝（小学生）'!D30)=3,'②駅伝（小学生）'!C30&amp;"　　"&amp;'②駅伝（小学生）'!D30,'②駅伝（小学生）'!C30&amp;"　　　"&amp;'②駅伝（小学生）'!D30)))</f>
        <v>　　　</v>
      </c>
      <c r="C24" s="251">
        <f>IF('②駅伝（小学生）'!G30="","",'②駅伝（小学生）'!G30)</f>
      </c>
    </row>
    <row r="25" spans="1:3" ht="22.5" customHeight="1">
      <c r="A25" s="244">
        <v>4</v>
      </c>
      <c r="B25" s="248" t="str">
        <f>IF(LEN('②駅伝（小学生）'!C31)+LEN('②駅伝（小学生）'!D31)&gt;=5,'②駅伝（小学生）'!C31&amp;'②駅伝（小学生）'!D31,IF(LEN('②駅伝（小学生）'!C31)+LEN('②駅伝（小学生）'!D31)=4,'②駅伝（小学生）'!C31&amp;"　"&amp;'②駅伝（小学生）'!D31,IF(LEN('②駅伝（小学生）'!C31)+LEN('②駅伝（小学生）'!D31)=3,'②駅伝（小学生）'!C31&amp;"　　"&amp;'②駅伝（小学生）'!D31,'②駅伝（小学生）'!C31&amp;"　　　"&amp;'②駅伝（小学生）'!D31)))</f>
        <v>　　　</v>
      </c>
      <c r="C25" s="251">
        <f>IF('②駅伝（小学生）'!G31="","",'②駅伝（小学生）'!G31)</f>
      </c>
    </row>
    <row r="26" spans="1:3" ht="22.5" customHeight="1">
      <c r="A26" s="244">
        <v>5</v>
      </c>
      <c r="B26" s="248" t="str">
        <f>IF(LEN('②駅伝（小学生）'!C32)+LEN('②駅伝（小学生）'!D32)&gt;=5,'②駅伝（小学生）'!C32&amp;'②駅伝（小学生）'!D32,IF(LEN('②駅伝（小学生）'!C32)+LEN('②駅伝（小学生）'!D32)=4,'②駅伝（小学生）'!C32&amp;"　"&amp;'②駅伝（小学生）'!D32,IF(LEN('②駅伝（小学生）'!C32)+LEN('②駅伝（小学生）'!D32)=3,'②駅伝（小学生）'!C32&amp;"　　"&amp;'②駅伝（小学生）'!D32,'②駅伝（小学生）'!C32&amp;"　　　"&amp;'②駅伝（小学生）'!D32)))</f>
        <v>　　　</v>
      </c>
      <c r="C26" s="251">
        <f>IF('②駅伝（小学生）'!G32="","",'②駅伝（小学生）'!G32)</f>
      </c>
    </row>
    <row r="27" spans="1:3" ht="22.5" customHeight="1">
      <c r="A27" s="244">
        <v>6</v>
      </c>
      <c r="B27" s="248" t="str">
        <f>IF(LEN('②駅伝（小学生）'!C33)+LEN('②駅伝（小学生）'!D33)&gt;=5,'②駅伝（小学生）'!C33&amp;'②駅伝（小学生）'!D33,IF(LEN('②駅伝（小学生）'!C33)+LEN('②駅伝（小学生）'!D33)=4,'②駅伝（小学生）'!C33&amp;"　"&amp;'②駅伝（小学生）'!D33,IF(LEN('②駅伝（小学生）'!C33)+LEN('②駅伝（小学生）'!D33)=3,'②駅伝（小学生）'!C33&amp;"　　"&amp;'②駅伝（小学生）'!D33,'②駅伝（小学生）'!C33&amp;"　　　"&amp;'②駅伝（小学生）'!D33)))</f>
        <v>　　　</v>
      </c>
      <c r="C27" s="251">
        <f>IF('②駅伝（小学生）'!G33="","",'②駅伝（小学生）'!G33)</f>
      </c>
    </row>
    <row r="28" spans="1:3" ht="22.5" customHeight="1">
      <c r="A28" s="244">
        <v>7</v>
      </c>
      <c r="B28" s="248" t="str">
        <f>IF(LEN('②駅伝（小学生）'!C34)+LEN('②駅伝（小学生）'!D34)&gt;=5,'②駅伝（小学生）'!C34&amp;'②駅伝（小学生）'!D34,IF(LEN('②駅伝（小学生）'!C34)+LEN('②駅伝（小学生）'!D34)=4,'②駅伝（小学生）'!C34&amp;"　"&amp;'②駅伝（小学生）'!D34,IF(LEN('②駅伝（小学生）'!C34)+LEN('②駅伝（小学生）'!D34)=3,'②駅伝（小学生）'!C34&amp;"　　"&amp;'②駅伝（小学生）'!D34,'②駅伝（小学生）'!C34&amp;"　　　"&amp;'②駅伝（小学生）'!D34)))</f>
        <v>　　　</v>
      </c>
      <c r="C28" s="251">
        <f>IF('②駅伝（小学生）'!G34="","",'②駅伝（小学生）'!G34)</f>
      </c>
    </row>
    <row r="29" spans="1:3" ht="22.5" customHeight="1">
      <c r="A29" s="244">
        <v>8</v>
      </c>
      <c r="B29" s="248" t="str">
        <f>IF(LEN('②駅伝（小学生）'!C35)+LEN('②駅伝（小学生）'!D35)&gt;=5,'②駅伝（小学生）'!C35&amp;'②駅伝（小学生）'!D35,IF(LEN('②駅伝（小学生）'!C35)+LEN('②駅伝（小学生）'!D35)=4,'②駅伝（小学生）'!C35&amp;"　"&amp;'②駅伝（小学生）'!D35,IF(LEN('②駅伝（小学生）'!C35)+LEN('②駅伝（小学生）'!D35)=3,'②駅伝（小学生）'!C35&amp;"　　"&amp;'②駅伝（小学生）'!D35,'②駅伝（小学生）'!C35&amp;"　　　"&amp;'②駅伝（小学生）'!D35)))</f>
        <v>　　　</v>
      </c>
      <c r="C29" s="251">
        <f>IF('②駅伝（小学生）'!G35="","",'②駅伝（小学生）'!G35)</f>
      </c>
    </row>
    <row r="30" spans="1:3" ht="22.5" customHeight="1">
      <c r="A30" s="244">
        <v>9</v>
      </c>
      <c r="B30" s="248" t="str">
        <f>IF(LEN('②駅伝（小学生）'!C36)+LEN('②駅伝（小学生）'!D36)&gt;=5,'②駅伝（小学生）'!C36&amp;'②駅伝（小学生）'!D36,IF(LEN('②駅伝（小学生）'!C36)+LEN('②駅伝（小学生）'!D36)=4,'②駅伝（小学生）'!C36&amp;"　"&amp;'②駅伝（小学生）'!D36,IF(LEN('②駅伝（小学生）'!C36)+LEN('②駅伝（小学生）'!D36)=3,'②駅伝（小学生）'!C36&amp;"　　"&amp;'②駅伝（小学生）'!D36,'②駅伝（小学生）'!C36&amp;"　　　"&amp;'②駅伝（小学生）'!D36)))</f>
        <v>　　　</v>
      </c>
      <c r="C30" s="251">
        <f>IF('②駅伝（小学生）'!G36="","",'②駅伝（小学生）'!G36)</f>
      </c>
    </row>
    <row r="31" spans="1:3" ht="22.5" customHeight="1">
      <c r="A31" s="244">
        <v>10</v>
      </c>
      <c r="B31" s="248" t="str">
        <f>IF(LEN('②駅伝（小学生）'!C37)+LEN('②駅伝（小学生）'!D37)&gt;=5,'②駅伝（小学生）'!C37&amp;'②駅伝（小学生）'!D37,IF(LEN('②駅伝（小学生）'!C37)+LEN('②駅伝（小学生）'!D37)=4,'②駅伝（小学生）'!C37&amp;"　"&amp;'②駅伝（小学生）'!D37,IF(LEN('②駅伝（小学生）'!C37)+LEN('②駅伝（小学生）'!D37)=3,'②駅伝（小学生）'!C37&amp;"　　"&amp;'②駅伝（小学生）'!D37,'②駅伝（小学生）'!C37&amp;"　　　"&amp;'②駅伝（小学生）'!D37)))</f>
        <v>　　　</v>
      </c>
      <c r="C31" s="251">
        <f>IF('②駅伝（小学生）'!G37="","",'②駅伝（小学生）'!G37)</f>
      </c>
    </row>
  </sheetData>
  <sheetProtection/>
  <mergeCells count="12">
    <mergeCell ref="B1:C1"/>
    <mergeCell ref="E1:F1"/>
    <mergeCell ref="B2:C2"/>
    <mergeCell ref="E2:F2"/>
    <mergeCell ref="B3:C3"/>
    <mergeCell ref="E3:F3"/>
    <mergeCell ref="B4:C4"/>
    <mergeCell ref="E4:F4"/>
    <mergeCell ref="B17:C17"/>
    <mergeCell ref="B18:C18"/>
    <mergeCell ref="B19:C19"/>
    <mergeCell ref="B20:C20"/>
  </mergeCells>
  <printOptions horizontalCentered="1" verticalCentered="1"/>
  <pageMargins left="0.79" right="0.79" top="0.59" bottom="0.79" header="0.51" footer="0.51"/>
  <pageSetup fitToHeight="1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view="pageBreakPreview" zoomScaleSheetLayoutView="100" workbookViewId="0" topLeftCell="A1">
      <selection activeCell="H26" sqref="H26"/>
    </sheetView>
  </sheetViews>
  <sheetFormatPr defaultColWidth="8.875" defaultRowHeight="13.5"/>
  <cols>
    <col min="1" max="1" width="8.625" style="242" customWidth="1"/>
    <col min="2" max="2" width="15.625" style="242" customWidth="1"/>
    <col min="3" max="3" width="8.125" style="243" customWidth="1"/>
    <col min="4" max="4" width="8.625" style="242" customWidth="1"/>
    <col min="5" max="5" width="15.625" style="242" customWidth="1"/>
    <col min="6" max="6" width="8.125" style="243" customWidth="1"/>
    <col min="7" max="16384" width="9.00390625" style="243" bestFit="1" customWidth="1"/>
  </cols>
  <sheetData>
    <row r="1" spans="1:6" ht="22.5" customHeight="1">
      <c r="A1" s="244" t="s">
        <v>15</v>
      </c>
      <c r="B1" s="245" t="e">
        <f>#REF!</f>
        <v>#REF!</v>
      </c>
      <c r="C1" s="246"/>
      <c r="D1" s="244" t="s">
        <v>15</v>
      </c>
      <c r="E1" s="245" t="e">
        <f>④ｵｰﾀﾞｰ用紙（小学生）!#REF!</f>
        <v>#REF!</v>
      </c>
      <c r="F1" s="246"/>
    </row>
    <row r="2" spans="1:6" ht="22.5" customHeight="1">
      <c r="A2" s="244" t="s">
        <v>16</v>
      </c>
      <c r="B2" s="245" t="e">
        <f>#REF!</f>
        <v>#REF!</v>
      </c>
      <c r="C2" s="246"/>
      <c r="D2" s="244" t="s">
        <v>16</v>
      </c>
      <c r="E2" s="245" t="e">
        <f>#REF!</f>
        <v>#REF!</v>
      </c>
      <c r="F2" s="246"/>
    </row>
    <row r="3" spans="1:6" ht="22.5" customHeight="1">
      <c r="A3" s="244" t="s">
        <v>17</v>
      </c>
      <c r="B3" s="245" t="e">
        <f>#REF!</f>
        <v>#REF!</v>
      </c>
      <c r="C3" s="246"/>
      <c r="D3" s="244" t="s">
        <v>17</v>
      </c>
      <c r="E3" s="245" t="e">
        <f>#REF!</f>
        <v>#REF!</v>
      </c>
      <c r="F3" s="246"/>
    </row>
    <row r="4" spans="1:6" ht="22.5" customHeight="1">
      <c r="A4" s="244" t="s">
        <v>18</v>
      </c>
      <c r="B4" s="245" t="e">
        <f>#REF!</f>
        <v>#REF!</v>
      </c>
      <c r="C4" s="246"/>
      <c r="D4" s="244" t="s">
        <v>18</v>
      </c>
      <c r="E4" s="245" t="e">
        <f>#REF!</f>
        <v>#REF!</v>
      </c>
      <c r="F4" s="246"/>
    </row>
    <row r="5" spans="1:6" ht="22.5" customHeight="1">
      <c r="A5" s="247" t="s">
        <v>19</v>
      </c>
      <c r="B5" s="248" t="s">
        <v>3</v>
      </c>
      <c r="C5" s="244" t="s">
        <v>6</v>
      </c>
      <c r="D5" s="247" t="s">
        <v>19</v>
      </c>
      <c r="E5" s="248" t="s">
        <v>3</v>
      </c>
      <c r="F5" s="244" t="s">
        <v>6</v>
      </c>
    </row>
    <row r="6" spans="1:6" ht="22.5" customHeight="1">
      <c r="A6" s="244">
        <v>1</v>
      </c>
      <c r="B6" s="248" t="e">
        <f>IF(LEN(#REF!)+LEN(#REF!)&gt;=5,#REF!&amp;#REF!,IF(LEN(#REF!)+LEN(#REF!)=4,#REF!&amp;"　"&amp;#REF!,IF(LEN(#REF!)+LEN(#REF!)=3,#REF!&amp;"　　"&amp;#REF!,#REF!&amp;"　　　"&amp;#REF!)))</f>
        <v>#REF!</v>
      </c>
      <c r="C6" s="248" t="e">
        <f>IF(#REF!="","",#REF!)</f>
        <v>#REF!</v>
      </c>
      <c r="D6" s="244">
        <v>1</v>
      </c>
      <c r="E6" s="248" t="e">
        <f>IF(LEN(#REF!)+LEN(#REF!)&gt;=5,#REF!&amp;#REF!,IF(LEN(#REF!)+LEN(#REF!)=4,#REF!&amp;"　"&amp;#REF!,IF(LEN(#REF!)+LEN(#REF!)=3,#REF!&amp;"　　"&amp;#REF!,#REF!&amp;"　　　"&amp;#REF!)))</f>
        <v>#REF!</v>
      </c>
      <c r="F6" s="248" t="e">
        <f>IF(#REF!="","",#REF!)</f>
        <v>#REF!</v>
      </c>
    </row>
    <row r="7" spans="1:6" ht="22.5" customHeight="1">
      <c r="A7" s="244">
        <v>2</v>
      </c>
      <c r="B7" s="248" t="e">
        <f>IF(LEN(#REF!)+LEN(#REF!)&gt;=5,#REF!&amp;#REF!,IF(LEN(#REF!)+LEN(#REF!)=4,#REF!&amp;"　"&amp;#REF!,IF(LEN(#REF!)+LEN(#REF!)=3,#REF!&amp;"　　"&amp;#REF!,#REF!&amp;"　　　"&amp;#REF!)))</f>
        <v>#REF!</v>
      </c>
      <c r="C7" s="248" t="e">
        <f>IF(#REF!="","",#REF!)</f>
        <v>#REF!</v>
      </c>
      <c r="D7" s="244">
        <v>2</v>
      </c>
      <c r="E7" s="248" t="e">
        <f>IF(LEN(#REF!)+LEN(#REF!)&gt;=5,#REF!&amp;#REF!,IF(LEN(#REF!)+LEN(#REF!)=4,#REF!&amp;"　"&amp;#REF!,IF(LEN(#REF!)+LEN(#REF!)=3,#REF!&amp;"　　"&amp;#REF!,#REF!&amp;"　　　"&amp;#REF!)))</f>
        <v>#REF!</v>
      </c>
      <c r="F7" s="248" t="e">
        <f>IF(#REF!="","",#REF!)</f>
        <v>#REF!</v>
      </c>
    </row>
    <row r="8" spans="1:6" ht="22.5" customHeight="1">
      <c r="A8" s="244">
        <v>3</v>
      </c>
      <c r="B8" s="248" t="e">
        <f>IF(LEN(#REF!)+LEN(#REF!)&gt;=5,#REF!&amp;#REF!,IF(LEN(#REF!)+LEN(#REF!)=4,#REF!&amp;"　"&amp;#REF!,IF(LEN(#REF!)+LEN(#REF!)=3,#REF!&amp;"　　"&amp;#REF!,#REF!&amp;"　　　"&amp;#REF!)))</f>
        <v>#REF!</v>
      </c>
      <c r="C8" s="248" t="e">
        <f>IF(#REF!="","",#REF!)</f>
        <v>#REF!</v>
      </c>
      <c r="D8" s="244">
        <v>3</v>
      </c>
      <c r="E8" s="248" t="e">
        <f>IF(LEN(#REF!)+LEN(#REF!)&gt;=5,#REF!&amp;#REF!,IF(LEN(#REF!)+LEN(#REF!)=4,#REF!&amp;"　"&amp;#REF!,IF(LEN(#REF!)+LEN(#REF!)=3,#REF!&amp;"　　"&amp;#REF!,#REF!&amp;"　　　"&amp;#REF!)))</f>
        <v>#REF!</v>
      </c>
      <c r="F8" s="248" t="e">
        <f>IF(#REF!="","",#REF!)</f>
        <v>#REF!</v>
      </c>
    </row>
    <row r="9" spans="1:6" ht="22.5" customHeight="1">
      <c r="A9" s="244">
        <v>4</v>
      </c>
      <c r="B9" s="248" t="e">
        <f>IF(LEN(#REF!)+LEN(#REF!)&gt;=5,#REF!&amp;#REF!,IF(LEN(#REF!)+LEN(#REF!)=4,#REF!&amp;"　"&amp;#REF!,IF(LEN(#REF!)+LEN(#REF!)=3,#REF!&amp;"　　"&amp;#REF!,#REF!&amp;"　　　"&amp;#REF!)))</f>
        <v>#REF!</v>
      </c>
      <c r="C9" s="248" t="e">
        <f>IF(#REF!="","",#REF!)</f>
        <v>#REF!</v>
      </c>
      <c r="D9" s="244">
        <v>4</v>
      </c>
      <c r="E9" s="248" t="e">
        <f>IF(LEN(#REF!)+LEN(#REF!)&gt;=5,#REF!&amp;#REF!,IF(LEN(#REF!)+LEN(#REF!)=4,#REF!&amp;"　"&amp;#REF!,IF(LEN(#REF!)+LEN(#REF!)=3,#REF!&amp;"　　"&amp;#REF!,#REF!&amp;"　　　"&amp;#REF!)))</f>
        <v>#REF!</v>
      </c>
      <c r="F9" s="248" t="e">
        <f>IF(#REF!="","",#REF!)</f>
        <v>#REF!</v>
      </c>
    </row>
    <row r="10" spans="1:6" ht="22.5" customHeight="1">
      <c r="A10" s="244">
        <v>5</v>
      </c>
      <c r="B10" s="248" t="e">
        <f>IF(LEN(#REF!)+LEN(#REF!)&gt;=5,#REF!&amp;#REF!,IF(LEN(#REF!)+LEN(#REF!)=4,#REF!&amp;"　"&amp;#REF!,IF(LEN(#REF!)+LEN(#REF!)=3,#REF!&amp;"　　"&amp;#REF!,#REF!&amp;"　　　"&amp;#REF!)))</f>
        <v>#REF!</v>
      </c>
      <c r="C10" s="248" t="e">
        <f>IF(#REF!="","",#REF!)</f>
        <v>#REF!</v>
      </c>
      <c r="D10" s="244">
        <v>5</v>
      </c>
      <c r="E10" s="248" t="e">
        <f>IF(LEN(#REF!)+LEN(#REF!)&gt;=5,#REF!&amp;#REF!,IF(LEN(#REF!)+LEN(#REF!)=4,#REF!&amp;"　"&amp;#REF!,IF(LEN(#REF!)+LEN(#REF!)=3,#REF!&amp;"　　"&amp;#REF!,#REF!&amp;"　　　"&amp;#REF!)))</f>
        <v>#REF!</v>
      </c>
      <c r="F10" s="248" t="e">
        <f>IF(#REF!="","",#REF!)</f>
        <v>#REF!</v>
      </c>
    </row>
    <row r="11" spans="1:6" ht="22.5" customHeight="1">
      <c r="A11" s="244">
        <v>6</v>
      </c>
      <c r="B11" s="248" t="e">
        <f>IF(LEN(#REF!)+LEN(#REF!)&gt;=5,#REF!&amp;#REF!,IF(LEN(#REF!)+LEN(#REF!)=4,#REF!&amp;"　"&amp;#REF!,IF(LEN(#REF!)+LEN(#REF!)=3,#REF!&amp;"　　"&amp;#REF!,#REF!&amp;"　　　"&amp;#REF!)))</f>
        <v>#REF!</v>
      </c>
      <c r="C11" s="248" t="e">
        <f>IF(#REF!="","",#REF!)</f>
        <v>#REF!</v>
      </c>
      <c r="D11" s="244">
        <v>6</v>
      </c>
      <c r="E11" s="248" t="e">
        <f>IF(LEN(#REF!)+LEN(#REF!)&gt;=5,#REF!&amp;#REF!,IF(LEN(#REF!)+LEN(#REF!)=4,#REF!&amp;"　"&amp;#REF!,IF(LEN(#REF!)+LEN(#REF!)=3,#REF!&amp;"　　"&amp;#REF!,#REF!&amp;"　　　"&amp;#REF!)))</f>
        <v>#REF!</v>
      </c>
      <c r="F11" s="248" t="e">
        <f>IF(#REF!="","",#REF!)</f>
        <v>#REF!</v>
      </c>
    </row>
    <row r="12" spans="1:6" ht="22.5" customHeight="1">
      <c r="A12" s="244">
        <v>7</v>
      </c>
      <c r="B12" s="248" t="e">
        <f>IF(LEN(#REF!)+LEN(#REF!)&gt;=5,#REF!&amp;#REF!,IF(LEN(#REF!)+LEN(#REF!)=4,#REF!&amp;"　"&amp;#REF!,IF(LEN(#REF!)+LEN(#REF!)=3,#REF!&amp;"　　"&amp;#REF!,#REF!&amp;"　　　"&amp;#REF!)))</f>
        <v>#REF!</v>
      </c>
      <c r="C12" s="248" t="e">
        <f>IF(#REF!="","",#REF!)</f>
        <v>#REF!</v>
      </c>
      <c r="D12" s="244">
        <v>7</v>
      </c>
      <c r="E12" s="248" t="e">
        <f>IF(LEN(#REF!)+LEN(#REF!)&gt;=5,#REF!&amp;#REF!,IF(LEN(#REF!)+LEN(#REF!)=4,#REF!&amp;"　"&amp;#REF!,IF(LEN(#REF!)+LEN(#REF!)=3,#REF!&amp;"　　"&amp;#REF!,#REF!&amp;"　　　"&amp;#REF!)))</f>
        <v>#REF!</v>
      </c>
      <c r="F12" s="248" t="e">
        <f>IF(#REF!="","",#REF!)</f>
        <v>#REF!</v>
      </c>
    </row>
    <row r="13" spans="1:6" ht="22.5" customHeight="1">
      <c r="A13" s="244">
        <v>8</v>
      </c>
      <c r="B13" s="248" t="e">
        <f>IF(LEN(#REF!)+LEN(#REF!)&gt;=5,#REF!&amp;#REF!,IF(LEN(#REF!)+LEN(#REF!)=4,#REF!&amp;"　"&amp;#REF!,IF(LEN(#REF!)+LEN(#REF!)=3,#REF!&amp;"　　"&amp;#REF!,#REF!&amp;"　　　"&amp;#REF!)))</f>
        <v>#REF!</v>
      </c>
      <c r="C13" s="248" t="e">
        <f>IF(#REF!="","",#REF!)</f>
        <v>#REF!</v>
      </c>
      <c r="D13" s="244">
        <v>8</v>
      </c>
      <c r="E13" s="248" t="e">
        <f>IF(LEN(#REF!)+LEN(#REF!)&gt;=5,#REF!&amp;#REF!,IF(LEN(#REF!)+LEN(#REF!)=4,#REF!&amp;"　"&amp;#REF!,IF(LEN(#REF!)+LEN(#REF!)=3,#REF!&amp;"　　"&amp;#REF!,#REF!&amp;"　　　"&amp;#REF!)))</f>
        <v>#REF!</v>
      </c>
      <c r="F13" s="248" t="e">
        <f>IF(#REF!="","",#REF!)</f>
        <v>#REF!</v>
      </c>
    </row>
    <row r="14" spans="1:6" ht="22.5" customHeight="1">
      <c r="A14" s="249"/>
      <c r="B14" s="249"/>
      <c r="C14" s="249"/>
      <c r="D14" s="249"/>
      <c r="E14" s="249"/>
      <c r="F14" s="249"/>
    </row>
    <row r="15" spans="1:6" s="242" customFormat="1" ht="22.5" customHeight="1">
      <c r="A15" s="244" t="s">
        <v>15</v>
      </c>
      <c r="B15" s="245" t="e">
        <f>④ｵｰﾀﾞｰ用紙（小学生）!#REF!</f>
        <v>#REF!</v>
      </c>
      <c r="C15" s="246"/>
      <c r="F15" s="243"/>
    </row>
    <row r="16" spans="1:6" s="242" customFormat="1" ht="22.5" customHeight="1">
      <c r="A16" s="244" t="s">
        <v>16</v>
      </c>
      <c r="B16" s="245">
        <f>'④ｵｰﾀﾞｰ用紙（小学生）'!V4</f>
      </c>
      <c r="C16" s="246"/>
      <c r="F16" s="243"/>
    </row>
    <row r="17" spans="1:6" s="242" customFormat="1" ht="22.5" customHeight="1">
      <c r="A17" s="244" t="s">
        <v>17</v>
      </c>
      <c r="B17" s="245" t="e">
        <f>#REF!</f>
        <v>#REF!</v>
      </c>
      <c r="C17" s="246"/>
      <c r="F17" s="243"/>
    </row>
    <row r="18" spans="1:6" s="242" customFormat="1" ht="22.5" customHeight="1">
      <c r="A18" s="244" t="s">
        <v>18</v>
      </c>
      <c r="B18" s="245" t="e">
        <f>#REF!</f>
        <v>#REF!</v>
      </c>
      <c r="C18" s="246"/>
      <c r="F18" s="243"/>
    </row>
    <row r="19" spans="1:6" s="242" customFormat="1" ht="22.5" customHeight="1">
      <c r="A19" s="247" t="s">
        <v>19</v>
      </c>
      <c r="B19" s="248" t="s">
        <v>3</v>
      </c>
      <c r="C19" s="250" t="s">
        <v>6</v>
      </c>
      <c r="F19" s="243"/>
    </row>
    <row r="20" spans="1:6" s="242" customFormat="1" ht="22.5" customHeight="1">
      <c r="A20" s="244">
        <v>1</v>
      </c>
      <c r="B20" s="248" t="e">
        <f>IF(LEN(#REF!)+LEN(#REF!)&gt;=5,#REF!&amp;#REF!,IF(LEN(#REF!)+LEN(#REF!)=4,#REF!&amp;"　"&amp;#REF!,IF(LEN(#REF!)+LEN(#REF!)=3,#REF!&amp;"　　"&amp;#REF!,#REF!&amp;"　　　"&amp;#REF!)))</f>
        <v>#REF!</v>
      </c>
      <c r="C20" s="251" t="e">
        <f>IF(#REF!="","",#REF!)</f>
        <v>#REF!</v>
      </c>
      <c r="F20" s="243"/>
    </row>
    <row r="21" spans="1:6" s="242" customFormat="1" ht="22.5" customHeight="1">
      <c r="A21" s="244">
        <v>2</v>
      </c>
      <c r="B21" s="248" t="e">
        <f>IF(LEN(#REF!)+LEN(#REF!)&gt;=5,#REF!&amp;#REF!,IF(LEN(#REF!)+LEN(#REF!)=4,#REF!&amp;"　"&amp;#REF!,IF(LEN(#REF!)+LEN(#REF!)=3,#REF!&amp;"　　"&amp;#REF!,#REF!&amp;"　　　"&amp;#REF!)))</f>
        <v>#REF!</v>
      </c>
      <c r="C21" s="251" t="e">
        <f>IF(#REF!="","",#REF!)</f>
        <v>#REF!</v>
      </c>
      <c r="F21" s="243"/>
    </row>
    <row r="22" spans="1:6" s="242" customFormat="1" ht="22.5" customHeight="1">
      <c r="A22" s="244">
        <v>3</v>
      </c>
      <c r="B22" s="248" t="e">
        <f>IF(LEN(#REF!)+LEN(#REF!)&gt;=5,#REF!&amp;#REF!,IF(LEN(#REF!)+LEN(#REF!)=4,#REF!&amp;"　"&amp;#REF!,IF(LEN(#REF!)+LEN(#REF!)=3,#REF!&amp;"　　"&amp;#REF!,#REF!&amp;"　　　"&amp;#REF!)))</f>
        <v>#REF!</v>
      </c>
      <c r="C22" s="251" t="e">
        <f>IF(#REF!="","",#REF!)</f>
        <v>#REF!</v>
      </c>
      <c r="F22" s="243"/>
    </row>
    <row r="23" spans="1:6" s="242" customFormat="1" ht="22.5" customHeight="1">
      <c r="A23" s="244">
        <v>4</v>
      </c>
      <c r="B23" s="248" t="e">
        <f>IF(LEN(#REF!)+LEN(#REF!)&gt;=5,#REF!&amp;#REF!,IF(LEN(#REF!)+LEN(#REF!)=4,#REF!&amp;"　"&amp;#REF!,IF(LEN(#REF!)+LEN(#REF!)=3,#REF!&amp;"　　"&amp;#REF!,#REF!&amp;"　　　"&amp;#REF!)))</f>
        <v>#REF!</v>
      </c>
      <c r="C23" s="251" t="e">
        <f>IF(#REF!="","",#REF!)</f>
        <v>#REF!</v>
      </c>
      <c r="F23" s="243"/>
    </row>
    <row r="24" spans="1:6" s="242" customFormat="1" ht="22.5" customHeight="1">
      <c r="A24" s="244">
        <v>5</v>
      </c>
      <c r="B24" s="248" t="e">
        <f>IF(LEN(#REF!)+LEN(#REF!)&gt;=5,#REF!&amp;#REF!,IF(LEN(#REF!)+LEN(#REF!)=4,#REF!&amp;"　"&amp;#REF!,IF(LEN(#REF!)+LEN(#REF!)=3,#REF!&amp;"　　"&amp;#REF!,#REF!&amp;"　　　"&amp;#REF!)))</f>
        <v>#REF!</v>
      </c>
      <c r="C24" s="251" t="e">
        <f>IF(#REF!="","",#REF!)</f>
        <v>#REF!</v>
      </c>
      <c r="F24" s="243"/>
    </row>
    <row r="25" spans="1:6" s="242" customFormat="1" ht="22.5" customHeight="1">
      <c r="A25" s="244">
        <v>6</v>
      </c>
      <c r="B25" s="248" t="e">
        <f>IF(LEN(#REF!)+LEN(#REF!)&gt;=5,#REF!&amp;#REF!,IF(LEN(#REF!)+LEN(#REF!)=4,#REF!&amp;"　"&amp;#REF!,IF(LEN(#REF!)+LEN(#REF!)=3,#REF!&amp;"　　"&amp;#REF!,#REF!&amp;"　　　"&amp;#REF!)))</f>
        <v>#REF!</v>
      </c>
      <c r="C25" s="251" t="e">
        <f>IF(#REF!="","",#REF!)</f>
        <v>#REF!</v>
      </c>
      <c r="F25" s="243"/>
    </row>
    <row r="26" spans="1:6" s="242" customFormat="1" ht="22.5" customHeight="1">
      <c r="A26" s="244">
        <v>7</v>
      </c>
      <c r="B26" s="248" t="e">
        <f>IF(LEN(#REF!)+LEN(#REF!)&gt;=5,#REF!&amp;#REF!,IF(LEN(#REF!)+LEN(#REF!)=4,#REF!&amp;"　"&amp;#REF!,IF(LEN(#REF!)+LEN(#REF!)=3,#REF!&amp;"　　"&amp;#REF!,#REF!&amp;"　　　"&amp;#REF!)))</f>
        <v>#REF!</v>
      </c>
      <c r="C26" s="251" t="e">
        <f>IF(#REF!="","",#REF!)</f>
        <v>#REF!</v>
      </c>
      <c r="F26" s="243"/>
    </row>
    <row r="27" spans="1:6" s="242" customFormat="1" ht="22.5" customHeight="1">
      <c r="A27" s="244">
        <v>8</v>
      </c>
      <c r="B27" s="248" t="e">
        <f>IF(LEN(#REF!)+LEN(#REF!)&gt;=5,#REF!&amp;#REF!,IF(LEN(#REF!)+LEN(#REF!)=4,#REF!&amp;"　"&amp;#REF!,IF(LEN(#REF!)+LEN(#REF!)=3,#REF!&amp;"　　"&amp;#REF!,#REF!&amp;"　　　"&amp;#REF!)))</f>
        <v>#REF!</v>
      </c>
      <c r="C27" s="251" t="e">
        <f>IF(#REF!="","",#REF!)</f>
        <v>#REF!</v>
      </c>
      <c r="F27" s="243"/>
    </row>
  </sheetData>
  <sheetProtection/>
  <mergeCells count="12">
    <mergeCell ref="B1:C1"/>
    <mergeCell ref="E1:F1"/>
    <mergeCell ref="B2:C2"/>
    <mergeCell ref="E2:F2"/>
    <mergeCell ref="B3:C3"/>
    <mergeCell ref="E3:F3"/>
    <mergeCell ref="B4:C4"/>
    <mergeCell ref="E4:F4"/>
    <mergeCell ref="B15:C15"/>
    <mergeCell ref="B16:C16"/>
    <mergeCell ref="B17:C17"/>
    <mergeCell ref="B18:C18"/>
  </mergeCells>
  <printOptions horizontalCentered="1" verticalCentered="1"/>
  <pageMargins left="0.79" right="0.79" top="0.59" bottom="0.79" header="0.51" footer="0.51"/>
  <pageSetup fitToHeight="1" fitToWidth="1" horizontalDpi="600" verticalDpi="6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B3" sqref="B3"/>
    </sheetView>
  </sheetViews>
  <sheetFormatPr defaultColWidth="8.875" defaultRowHeight="13.5"/>
  <cols>
    <col min="1" max="1" width="6.125" style="241" customWidth="1"/>
    <col min="2" max="13" width="23.75390625" style="241" customWidth="1"/>
    <col min="14" max="16384" width="9.00390625" style="241" bestFit="1" customWidth="1"/>
  </cols>
  <sheetData>
    <row r="1" ht="12">
      <c r="A1" s="241" t="s">
        <v>20</v>
      </c>
    </row>
    <row r="2" spans="1:13" ht="12">
      <c r="A2" s="241" t="s">
        <v>21</v>
      </c>
      <c r="B2" s="241" t="s">
        <v>16</v>
      </c>
      <c r="C2" s="241" t="s">
        <v>22</v>
      </c>
      <c r="D2" s="57">
        <v>1</v>
      </c>
      <c r="E2" s="57">
        <v>2</v>
      </c>
      <c r="F2" s="57">
        <v>3</v>
      </c>
      <c r="G2" s="57">
        <v>4</v>
      </c>
      <c r="H2" s="57">
        <v>5</v>
      </c>
      <c r="I2" s="57">
        <v>6</v>
      </c>
      <c r="J2" s="57">
        <v>7</v>
      </c>
      <c r="K2" s="57">
        <v>8</v>
      </c>
      <c r="L2" s="57">
        <v>9</v>
      </c>
      <c r="M2" s="57">
        <v>10</v>
      </c>
    </row>
    <row r="3" spans="2:13" ht="12">
      <c r="B3" s="241">
        <f>IF('②駅伝（小学生）'!C7="","",IF('①申込'!$I$7&gt;=2,①申込!#REF!&amp;"A",①申込!#REF!))</f>
      </c>
      <c r="C3" s="241" t="str">
        <f>'②駅伝（小学生）'!$E10&amp;" "&amp;'②駅伝（小学生）'!$F10</f>
        <v> </v>
      </c>
      <c r="D3" s="241" t="str">
        <f>'②駅伝（小学生）'!$E11&amp;" "&amp;'②駅伝（小学生）'!$F11</f>
        <v> </v>
      </c>
      <c r="E3" s="241" t="str">
        <f>'②駅伝（小学生）'!$E12&amp;" "&amp;'②駅伝（小学生）'!$F12</f>
        <v> </v>
      </c>
      <c r="F3" s="241" t="str">
        <f>'②駅伝（小学生）'!$E13&amp;" "&amp;'②駅伝（小学生）'!$F13</f>
        <v> </v>
      </c>
      <c r="G3" s="241" t="str">
        <f>'②駅伝（小学生）'!$E14&amp;" "&amp;'②駅伝（小学生）'!$F14</f>
        <v> </v>
      </c>
      <c r="H3" s="241" t="str">
        <f>'②駅伝（小学生）'!$E15&amp;" "&amp;'②駅伝（小学生）'!$F15</f>
        <v> </v>
      </c>
      <c r="I3" s="241" t="str">
        <f>'②駅伝（小学生）'!$E16&amp;" "&amp;'②駅伝（小学生）'!$F16</f>
        <v> </v>
      </c>
      <c r="J3" s="241" t="str">
        <f>'②駅伝（小学生）'!$E17&amp;" "&amp;'②駅伝（小学生）'!$F17</f>
        <v> </v>
      </c>
      <c r="K3" s="241" t="str">
        <f>'②駅伝（小学生）'!$E18&amp;" "&amp;'②駅伝（小学生）'!$F18</f>
        <v> </v>
      </c>
      <c r="L3" s="241" t="str">
        <f>'②駅伝（小学生）'!$E19&amp;" "&amp;'②駅伝（小学生）'!$F19</f>
        <v> </v>
      </c>
      <c r="M3" s="241" t="str">
        <f>'②駅伝（小学生）'!$E20&amp;" "&amp;'②駅伝（小学生）'!$F20</f>
        <v> </v>
      </c>
    </row>
    <row r="4" spans="1:13" ht="12">
      <c r="A4" s="241">
        <f>IF(B4="","",①申込!#REF!)</f>
      </c>
      <c r="B4" s="241">
        <f>IF('②駅伝（小学生）'!C7="","",'②駅伝（小学生）'!C7)</f>
      </c>
      <c r="C4" s="241" t="str">
        <f>'②駅伝（小学生）'!$C10&amp;" "&amp;'②駅伝（小学生）'!$D10</f>
        <v> </v>
      </c>
      <c r="D4" s="241" t="str">
        <f>'②駅伝（小学生）'!$C11&amp;" "&amp;'②駅伝（小学生）'!$D11&amp;'②駅伝（小学生）'!$G11</f>
        <v> </v>
      </c>
      <c r="E4" s="241" t="str">
        <f>'②駅伝（小学生）'!$C12&amp;" "&amp;'②駅伝（小学生）'!$D12&amp;'②駅伝（小学生）'!$G12</f>
        <v> </v>
      </c>
      <c r="F4" s="241" t="str">
        <f>'②駅伝（小学生）'!$C13&amp;" "&amp;'②駅伝（小学生）'!$D13&amp;'②駅伝（小学生）'!$G13</f>
        <v> </v>
      </c>
      <c r="G4" s="241" t="str">
        <f>'②駅伝（小学生）'!$C14&amp;" "&amp;'②駅伝（小学生）'!$D14&amp;'②駅伝（小学生）'!$G14</f>
        <v> </v>
      </c>
      <c r="H4" s="241" t="str">
        <f>'②駅伝（小学生）'!$C15&amp;" "&amp;'②駅伝（小学生）'!$D15&amp;'②駅伝（小学生）'!$G15</f>
        <v> </v>
      </c>
      <c r="I4" s="241" t="str">
        <f>'②駅伝（小学生）'!$C16&amp;" "&amp;'②駅伝（小学生）'!$D16&amp;'②駅伝（小学生）'!$G16</f>
        <v> </v>
      </c>
      <c r="J4" s="241" t="str">
        <f>'②駅伝（小学生）'!$C17&amp;" "&amp;'②駅伝（小学生）'!$D17&amp;'②駅伝（小学生）'!$G17</f>
        <v> </v>
      </c>
      <c r="K4" s="241" t="str">
        <f>'②駅伝（小学生）'!$C18&amp;" "&amp;'②駅伝（小学生）'!$D18&amp;'②駅伝（小学生）'!$G18</f>
        <v> </v>
      </c>
      <c r="L4" s="241" t="str">
        <f>'②駅伝（小学生）'!$C19&amp;" "&amp;'②駅伝（小学生）'!$D19&amp;'②駅伝（小学生）'!$G19</f>
        <v> </v>
      </c>
      <c r="M4" s="241" t="str">
        <f>'②駅伝（小学生）'!$C20&amp;" "&amp;'②駅伝（小学生）'!$D20&amp;'②駅伝（小学生）'!$G20</f>
        <v> </v>
      </c>
    </row>
    <row r="5" spans="2:13" ht="12">
      <c r="B5" s="241">
        <f>IF('②駅伝（小学生）'!J7="","",IF('①申込'!$I$7&gt;=2,①申込!#REF!&amp;"B",①申込!#REF!))</f>
      </c>
      <c r="C5" s="241" t="str">
        <f>'②駅伝（小学生）'!$L10&amp;" "&amp;'②駅伝（小学生）'!$M10</f>
        <v> </v>
      </c>
      <c r="D5" s="241" t="str">
        <f>'②駅伝（小学生）'!$L11&amp;" "&amp;'②駅伝（小学生）'!$M11</f>
        <v> </v>
      </c>
      <c r="E5" s="241" t="str">
        <f>'②駅伝（小学生）'!$L12&amp;" "&amp;'②駅伝（小学生）'!$M12</f>
        <v> </v>
      </c>
      <c r="F5" s="241" t="str">
        <f>'②駅伝（小学生）'!$L13&amp;" "&amp;'②駅伝（小学生）'!$M13</f>
        <v> </v>
      </c>
      <c r="G5" s="241" t="str">
        <f>'②駅伝（小学生）'!$L14&amp;" "&amp;'②駅伝（小学生）'!$M14</f>
        <v> </v>
      </c>
      <c r="H5" s="241" t="str">
        <f>'②駅伝（小学生）'!$L15&amp;" "&amp;'②駅伝（小学生）'!$M15</f>
        <v> </v>
      </c>
      <c r="I5" s="241" t="str">
        <f>'②駅伝（小学生）'!$L16&amp;" "&amp;'②駅伝（小学生）'!$M16</f>
        <v> </v>
      </c>
      <c r="J5" s="241" t="str">
        <f>'②駅伝（小学生）'!$L17&amp;" "&amp;'②駅伝（小学生）'!$M17</f>
        <v> </v>
      </c>
      <c r="K5" s="241" t="str">
        <f>'②駅伝（小学生）'!$L18&amp;" "&amp;'②駅伝（小学生）'!$M18</f>
        <v> </v>
      </c>
      <c r="L5" s="241" t="str">
        <f>'②駅伝（小学生）'!$L19&amp;" "&amp;'②駅伝（小学生）'!$M19</f>
        <v> </v>
      </c>
      <c r="M5" s="241" t="str">
        <f>'②駅伝（小学生）'!$L20&amp;" "&amp;'②駅伝（小学生）'!$M20</f>
        <v> </v>
      </c>
    </row>
    <row r="6" spans="1:13" ht="12">
      <c r="A6" s="241">
        <f>IF(B6="","",A4+50)</f>
      </c>
      <c r="B6" s="241">
        <f>IF('②駅伝（小学生）'!J7="","",'②駅伝（小学生）'!J7)</f>
      </c>
      <c r="C6" s="241" t="str">
        <f>'②駅伝（小学生）'!$J10&amp;" "&amp;'②駅伝（小学生）'!$K10</f>
        <v> </v>
      </c>
      <c r="D6" s="241" t="str">
        <f>'②駅伝（小学生）'!$J11&amp;" "&amp;'②駅伝（小学生）'!$K11&amp;'②駅伝（小学生）'!$N11</f>
        <v> </v>
      </c>
      <c r="E6" s="241" t="str">
        <f>'②駅伝（小学生）'!$J12&amp;" "&amp;'②駅伝（小学生）'!$K12&amp;'②駅伝（小学生）'!$N12</f>
        <v> </v>
      </c>
      <c r="F6" s="241" t="str">
        <f>'②駅伝（小学生）'!$J13&amp;" "&amp;'②駅伝（小学生）'!$K13&amp;'②駅伝（小学生）'!$N13</f>
        <v> </v>
      </c>
      <c r="G6" s="241" t="str">
        <f>'②駅伝（小学生）'!$J14&amp;" "&amp;'②駅伝（小学生）'!$K14&amp;'②駅伝（小学生）'!$N14</f>
        <v> </v>
      </c>
      <c r="H6" s="241" t="str">
        <f>'②駅伝（小学生）'!$J15&amp;" "&amp;'②駅伝（小学生）'!$K15&amp;'②駅伝（小学生）'!$N15</f>
        <v> </v>
      </c>
      <c r="I6" s="241" t="str">
        <f>'②駅伝（小学生）'!$J16&amp;" "&amp;'②駅伝（小学生）'!$K16&amp;'②駅伝（小学生）'!$N16</f>
        <v> </v>
      </c>
      <c r="J6" s="241" t="str">
        <f>'②駅伝（小学生）'!$J17&amp;" "&amp;'②駅伝（小学生）'!$K17&amp;'②駅伝（小学生）'!$N17</f>
        <v> </v>
      </c>
      <c r="K6" s="241" t="str">
        <f>'②駅伝（小学生）'!$J18&amp;" "&amp;'②駅伝（小学生）'!$K18&amp;'②駅伝（小学生）'!$N18</f>
        <v> </v>
      </c>
      <c r="L6" s="241" t="str">
        <f>'②駅伝（小学生）'!$J19&amp;" "&amp;'②駅伝（小学生）'!$K19&amp;'②駅伝（小学生）'!$N19</f>
        <v> </v>
      </c>
      <c r="M6" s="241" t="str">
        <f>'②駅伝（小学生）'!$J20&amp;" "&amp;'②駅伝（小学生）'!$K20&amp;'②駅伝（小学生）'!$N20</f>
        <v> </v>
      </c>
    </row>
    <row r="7" spans="2:13" ht="12">
      <c r="B7" s="241">
        <f>IF('②駅伝（小学生）'!C24="","",IF('①申込'!$I$7&gt;=2,①申込!#REF!&amp;"C",①申込!#REF!))</f>
      </c>
      <c r="C7" s="241" t="str">
        <f>'②駅伝（小学生）'!$E27&amp;" "&amp;'②駅伝（小学生）'!$F27</f>
        <v> </v>
      </c>
      <c r="D7" s="241" t="str">
        <f>'②駅伝（小学生）'!$E28&amp;" "&amp;'②駅伝（小学生）'!$F28</f>
        <v> </v>
      </c>
      <c r="E7" s="241" t="str">
        <f>'②駅伝（小学生）'!$E29&amp;" "&amp;'②駅伝（小学生）'!$F29</f>
        <v> </v>
      </c>
      <c r="F7" s="241" t="str">
        <f>'②駅伝（小学生）'!$E30&amp;" "&amp;'②駅伝（小学生）'!$F30</f>
        <v> </v>
      </c>
      <c r="G7" s="241" t="str">
        <f>'②駅伝（小学生）'!$E31&amp;" "&amp;'②駅伝（小学生）'!$F31</f>
        <v> </v>
      </c>
      <c r="H7" s="241" t="str">
        <f>'②駅伝（小学生）'!$E32&amp;" "&amp;'②駅伝（小学生）'!$F32</f>
        <v> </v>
      </c>
      <c r="I7" s="241" t="str">
        <f>'②駅伝（小学生）'!$E33&amp;" "&amp;'②駅伝（小学生）'!$F33</f>
        <v> </v>
      </c>
      <c r="J7" s="241" t="str">
        <f>'②駅伝（小学生）'!$E34&amp;" "&amp;'②駅伝（小学生）'!$F34</f>
        <v> </v>
      </c>
      <c r="K7" s="241" t="str">
        <f>'②駅伝（小学生）'!$E35&amp;" "&amp;'②駅伝（小学生）'!$F35</f>
        <v> </v>
      </c>
      <c r="L7" s="241" t="str">
        <f>'②駅伝（小学生）'!$E36&amp;" "&amp;'②駅伝（小学生）'!$F36</f>
        <v> </v>
      </c>
      <c r="M7" s="241" t="str">
        <f>'②駅伝（小学生）'!$E37&amp;" "&amp;'②駅伝（小学生）'!$F37</f>
        <v> </v>
      </c>
    </row>
    <row r="8" spans="1:13" ht="12">
      <c r="A8" s="241">
        <f>IF(B8="","",A4+70)</f>
      </c>
      <c r="B8" s="241">
        <f>IF('②駅伝（小学生）'!C24="","",'②駅伝（小学生）'!C24)</f>
      </c>
      <c r="C8" s="241" t="str">
        <f>'②駅伝（小学生）'!$C27&amp;" "&amp;'②駅伝（小学生）'!$D27</f>
        <v> </v>
      </c>
      <c r="D8" s="241" t="str">
        <f>'②駅伝（小学生）'!$C28&amp;" "&amp;'②駅伝（小学生）'!$D28&amp;'②駅伝（小学生）'!$G28</f>
        <v> </v>
      </c>
      <c r="E8" s="241" t="str">
        <f>'②駅伝（小学生）'!$C29&amp;" "&amp;'②駅伝（小学生）'!$D29&amp;'②駅伝（小学生）'!$G29</f>
        <v> </v>
      </c>
      <c r="F8" s="241" t="str">
        <f>'②駅伝（小学生）'!$C30&amp;" "&amp;'②駅伝（小学生）'!$D30&amp;'②駅伝（小学生）'!$G30</f>
        <v> </v>
      </c>
      <c r="G8" s="241" t="str">
        <f>'②駅伝（小学生）'!$C31&amp;" "&amp;'②駅伝（小学生）'!$D31&amp;'②駅伝（小学生）'!$G31</f>
        <v> </v>
      </c>
      <c r="H8" s="241" t="str">
        <f>'②駅伝（小学生）'!$C32&amp;" "&amp;'②駅伝（小学生）'!$D32&amp;'②駅伝（小学生）'!$G32</f>
        <v> </v>
      </c>
      <c r="I8" s="241" t="str">
        <f>'②駅伝（小学生）'!$C33&amp;" "&amp;'②駅伝（小学生）'!$D33&amp;'②駅伝（小学生）'!$G33</f>
        <v> </v>
      </c>
      <c r="J8" s="241" t="str">
        <f>'②駅伝（小学生）'!$C34&amp;" "&amp;'②駅伝（小学生）'!$D34&amp;'②駅伝（小学生）'!$G34</f>
        <v> </v>
      </c>
      <c r="K8" s="241" t="str">
        <f>'②駅伝（小学生）'!$C35&amp;" "&amp;'②駅伝（小学生）'!$D35&amp;'②駅伝（小学生）'!$G35</f>
        <v> </v>
      </c>
      <c r="L8" s="241" t="str">
        <f>'②駅伝（小学生）'!$C36&amp;" "&amp;'②駅伝（小学生）'!$D36&amp;'②駅伝（小学生）'!$G36</f>
        <v> </v>
      </c>
      <c r="M8" s="241" t="str">
        <f>'②駅伝（小学生）'!$C37&amp;" "&amp;'②駅伝（小学生）'!$D37&amp;'②駅伝（小学生）'!$G37</f>
        <v> </v>
      </c>
    </row>
    <row r="10" ht="12">
      <c r="A10" s="241" t="s">
        <v>23</v>
      </c>
    </row>
    <row r="11" spans="1:11" ht="12">
      <c r="A11" s="241" t="s">
        <v>21</v>
      </c>
      <c r="B11" s="241" t="s">
        <v>16</v>
      </c>
      <c r="C11" s="241" t="s">
        <v>22</v>
      </c>
      <c r="D11" s="57">
        <v>1</v>
      </c>
      <c r="E11" s="57">
        <v>2</v>
      </c>
      <c r="F11" s="57">
        <v>3</v>
      </c>
      <c r="G11" s="57">
        <v>4</v>
      </c>
      <c r="H11" s="57">
        <v>5</v>
      </c>
      <c r="I11" s="57">
        <v>6</v>
      </c>
      <c r="J11" s="57">
        <v>7</v>
      </c>
      <c r="K11" s="57">
        <v>8</v>
      </c>
    </row>
    <row r="12" spans="2:11" ht="12">
      <c r="B12" s="241" t="e">
        <f>IF(#REF!="","",IF(①申込!#REF!&gt;=2,①申込!#REF!&amp;"A",①申込!#REF!))</f>
        <v>#REF!</v>
      </c>
      <c r="C12" s="241" t="e">
        <f>#REF!&amp;" "&amp;#REF!</f>
        <v>#REF!</v>
      </c>
      <c r="D12" s="241" t="e">
        <f>#REF!&amp;" "&amp;#REF!</f>
        <v>#REF!</v>
      </c>
      <c r="E12" s="241" t="e">
        <f>#REF!&amp;" "&amp;#REF!</f>
        <v>#REF!</v>
      </c>
      <c r="F12" s="241" t="e">
        <f>#REF!&amp;" "&amp;#REF!</f>
        <v>#REF!</v>
      </c>
      <c r="G12" s="241" t="e">
        <f>#REF!&amp;" "&amp;#REF!</f>
        <v>#REF!</v>
      </c>
      <c r="H12" s="241" t="e">
        <f>#REF!&amp;" "&amp;#REF!</f>
        <v>#REF!</v>
      </c>
      <c r="I12" s="241" t="e">
        <f>#REF!&amp;" "&amp;#REF!</f>
        <v>#REF!</v>
      </c>
      <c r="J12" s="241" t="e">
        <f>#REF!&amp;" "&amp;#REF!</f>
        <v>#REF!</v>
      </c>
      <c r="K12" s="241" t="e">
        <f>#REF!&amp;" "&amp;#REF!</f>
        <v>#REF!</v>
      </c>
    </row>
    <row r="13" spans="1:11" ht="12">
      <c r="A13" s="241" t="e">
        <f>IF(B13="","",①申込!#REF!)</f>
        <v>#REF!</v>
      </c>
      <c r="B13" s="241" t="e">
        <f>IF(#REF!="","",#REF!)</f>
        <v>#REF!</v>
      </c>
      <c r="C13" s="241" t="e">
        <f>#REF!&amp;" "&amp;#REF!</f>
        <v>#REF!</v>
      </c>
      <c r="D13" s="241" t="e">
        <f>#REF!&amp;" "&amp;#REF!&amp;#REF!</f>
        <v>#REF!</v>
      </c>
      <c r="E13" s="241" t="e">
        <f>#REF!&amp;" "&amp;#REF!&amp;#REF!</f>
        <v>#REF!</v>
      </c>
      <c r="F13" s="241" t="e">
        <f>#REF!&amp;" "&amp;#REF!&amp;#REF!</f>
        <v>#REF!</v>
      </c>
      <c r="G13" s="241" t="e">
        <f>#REF!&amp;" "&amp;#REF!&amp;#REF!</f>
        <v>#REF!</v>
      </c>
      <c r="H13" s="241" t="e">
        <f>#REF!&amp;" "&amp;#REF!&amp;#REF!</f>
        <v>#REF!</v>
      </c>
      <c r="I13" s="241" t="e">
        <f>#REF!&amp;" "&amp;#REF!&amp;#REF!</f>
        <v>#REF!</v>
      </c>
      <c r="J13" s="241" t="e">
        <f>#REF!&amp;" "&amp;#REF!&amp;#REF!</f>
        <v>#REF!</v>
      </c>
      <c r="K13" s="241" t="e">
        <f>#REF!&amp;" "&amp;#REF!&amp;#REF!</f>
        <v>#REF!</v>
      </c>
    </row>
    <row r="14" spans="2:11" ht="12">
      <c r="B14" s="241" t="e">
        <f>IF(#REF!="","",IF(①申込!#REF!&gt;=2,①申込!#REF!&amp;"B",①申込!#REF!))</f>
        <v>#REF!</v>
      </c>
      <c r="C14" s="241" t="e">
        <f>#REF!&amp;" "&amp;#REF!</f>
        <v>#REF!</v>
      </c>
      <c r="D14" s="241" t="e">
        <f>#REF!&amp;" "&amp;#REF!</f>
        <v>#REF!</v>
      </c>
      <c r="E14" s="241" t="e">
        <f>#REF!&amp;" "&amp;#REF!</f>
        <v>#REF!</v>
      </c>
      <c r="F14" s="241" t="e">
        <f>#REF!&amp;" "&amp;#REF!</f>
        <v>#REF!</v>
      </c>
      <c r="G14" s="241" t="e">
        <f>#REF!&amp;" "&amp;#REF!</f>
        <v>#REF!</v>
      </c>
      <c r="H14" s="241" t="e">
        <f>#REF!&amp;" "&amp;#REF!</f>
        <v>#REF!</v>
      </c>
      <c r="I14" s="241" t="e">
        <f>#REF!&amp;" "&amp;#REF!</f>
        <v>#REF!</v>
      </c>
      <c r="J14" s="241" t="e">
        <f>#REF!&amp;" "&amp;#REF!</f>
        <v>#REF!</v>
      </c>
      <c r="K14" s="241" t="e">
        <f>#REF!&amp;" "&amp;#REF!</f>
        <v>#REF!</v>
      </c>
    </row>
    <row r="15" spans="1:11" ht="12">
      <c r="A15" s="241" t="e">
        <f>IF(B15="","",A13+50)</f>
        <v>#REF!</v>
      </c>
      <c r="B15" s="241" t="e">
        <f>IF(#REF!="","",#REF!)</f>
        <v>#REF!</v>
      </c>
      <c r="C15" s="241" t="e">
        <f>#REF!&amp;" "&amp;#REF!</f>
        <v>#REF!</v>
      </c>
      <c r="D15" s="241" t="e">
        <f>#REF!&amp;" "&amp;#REF!&amp;#REF!</f>
        <v>#REF!</v>
      </c>
      <c r="E15" s="241" t="e">
        <f>#REF!&amp;" "&amp;#REF!&amp;#REF!</f>
        <v>#REF!</v>
      </c>
      <c r="F15" s="241" t="e">
        <f>#REF!&amp;" "&amp;#REF!&amp;#REF!</f>
        <v>#REF!</v>
      </c>
      <c r="G15" s="241" t="e">
        <f>#REF!&amp;" "&amp;#REF!&amp;#REF!</f>
        <v>#REF!</v>
      </c>
      <c r="H15" s="241" t="e">
        <f>#REF!&amp;" "&amp;#REF!&amp;#REF!</f>
        <v>#REF!</v>
      </c>
      <c r="I15" s="241" t="e">
        <f>#REF!&amp;" "&amp;#REF!&amp;#REF!</f>
        <v>#REF!</v>
      </c>
      <c r="J15" s="241" t="e">
        <f>#REF!&amp;" "&amp;#REF!&amp;#REF!</f>
        <v>#REF!</v>
      </c>
      <c r="K15" s="241" t="e">
        <f>#REF!&amp;" "&amp;#REF!&amp;#REF!</f>
        <v>#REF!</v>
      </c>
    </row>
    <row r="16" spans="2:11" ht="12">
      <c r="B16" s="241" t="e">
        <f>IF(#REF!="","",IF(①申込!#REF!&gt;=2,①申込!#REF!&amp;"C",①申込!#REF!))</f>
        <v>#REF!</v>
      </c>
      <c r="C16" s="241" t="e">
        <f>#REF!&amp;" "&amp;#REF!</f>
        <v>#REF!</v>
      </c>
      <c r="D16" s="241" t="e">
        <f>#REF!&amp;" "&amp;#REF!</f>
        <v>#REF!</v>
      </c>
      <c r="E16" s="241" t="e">
        <f>#REF!&amp;" "&amp;#REF!</f>
        <v>#REF!</v>
      </c>
      <c r="F16" s="241" t="e">
        <f>#REF!&amp;" "&amp;#REF!</f>
        <v>#REF!</v>
      </c>
      <c r="G16" s="241" t="e">
        <f>#REF!&amp;" "&amp;#REF!</f>
        <v>#REF!</v>
      </c>
      <c r="H16" s="241" t="e">
        <f>#REF!&amp;" "&amp;#REF!</f>
        <v>#REF!</v>
      </c>
      <c r="I16" s="241" t="e">
        <f>#REF!&amp;" "&amp;#REF!</f>
        <v>#REF!</v>
      </c>
      <c r="J16" s="241" t="e">
        <f>#REF!&amp;" "&amp;#REF!</f>
        <v>#REF!</v>
      </c>
      <c r="K16" s="241" t="e">
        <f>#REF!&amp;" "&amp;#REF!</f>
        <v>#REF!</v>
      </c>
    </row>
    <row r="17" spans="1:11" ht="12">
      <c r="A17" s="241" t="e">
        <f>IF(B17="","",A13+70)</f>
        <v>#REF!</v>
      </c>
      <c r="B17" s="241" t="e">
        <f>IF(#REF!="","",#REF!)</f>
        <v>#REF!</v>
      </c>
      <c r="C17" s="241" t="e">
        <f>#REF!&amp;" "&amp;#REF!</f>
        <v>#REF!</v>
      </c>
      <c r="D17" s="241" t="e">
        <f>#REF!&amp;" "&amp;#REF!&amp;#REF!</f>
        <v>#REF!</v>
      </c>
      <c r="E17" s="241" t="e">
        <f>#REF!&amp;" "&amp;#REF!&amp;#REF!</f>
        <v>#REF!</v>
      </c>
      <c r="F17" s="241" t="e">
        <f>#REF!&amp;" "&amp;#REF!&amp;#REF!</f>
        <v>#REF!</v>
      </c>
      <c r="G17" s="241" t="e">
        <f>#REF!&amp;" "&amp;#REF!&amp;#REF!</f>
        <v>#REF!</v>
      </c>
      <c r="H17" s="241" t="e">
        <f>#REF!&amp;" "&amp;#REF!&amp;#REF!</f>
        <v>#REF!</v>
      </c>
      <c r="I17" s="241" t="e">
        <f>#REF!&amp;" "&amp;#REF!&amp;#REF!</f>
        <v>#REF!</v>
      </c>
      <c r="J17" s="241" t="e">
        <f>#REF!&amp;" "&amp;#REF!&amp;#REF!</f>
        <v>#REF!</v>
      </c>
      <c r="K17" s="241" t="e">
        <f>#REF!&amp;" "&amp;#REF!&amp;#REF!</f>
        <v>#REF!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6"/>
  <sheetViews>
    <sheetView showGridLines="0" workbookViewId="0" topLeftCell="A1">
      <selection activeCell="C7" sqref="C7:D7"/>
    </sheetView>
  </sheetViews>
  <sheetFormatPr defaultColWidth="8.875" defaultRowHeight="13.5"/>
  <cols>
    <col min="1" max="1" width="1.625" style="2" customWidth="1"/>
    <col min="2" max="2" width="4.625" style="155" customWidth="1"/>
    <col min="3" max="4" width="9.00390625" style="2" bestFit="1" customWidth="1"/>
    <col min="5" max="5" width="9.00390625" style="155" bestFit="1" customWidth="1"/>
    <col min="6" max="6" width="5.125" style="155" customWidth="1"/>
    <col min="7" max="7" width="2.625" style="2" customWidth="1"/>
    <col min="8" max="8" width="4.625" style="155" customWidth="1"/>
    <col min="9" max="10" width="9.00390625" style="2" bestFit="1" customWidth="1"/>
    <col min="11" max="11" width="9.00390625" style="155" bestFit="1" customWidth="1"/>
    <col min="12" max="12" width="4.625" style="155" customWidth="1"/>
    <col min="13" max="16384" width="9.00390625" style="2" bestFit="1" customWidth="1"/>
  </cols>
  <sheetData>
    <row r="2" spans="2:12" ht="16.5">
      <c r="B2" s="231" t="s">
        <v>24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4" spans="2:12" ht="19.5" customHeight="1">
      <c r="B4" s="167" t="s">
        <v>25</v>
      </c>
      <c r="C4" s="233"/>
      <c r="D4" s="233"/>
      <c r="E4" s="233"/>
      <c r="F4" s="233"/>
      <c r="H4" s="167" t="s">
        <v>26</v>
      </c>
      <c r="I4" s="233"/>
      <c r="J4" s="233"/>
      <c r="K4" s="233"/>
      <c r="L4" s="233"/>
    </row>
    <row r="5" spans="2:12" ht="12.75" customHeight="1">
      <c r="B5" s="163" t="s">
        <v>27</v>
      </c>
      <c r="C5" s="234" t="s">
        <v>28</v>
      </c>
      <c r="D5" s="235"/>
      <c r="E5" s="163" t="s">
        <v>29</v>
      </c>
      <c r="F5" s="163" t="s">
        <v>6</v>
      </c>
      <c r="H5" s="163" t="s">
        <v>27</v>
      </c>
      <c r="I5" s="234" t="s">
        <v>28</v>
      </c>
      <c r="J5" s="235"/>
      <c r="K5" s="163" t="s">
        <v>29</v>
      </c>
      <c r="L5" s="163" t="s">
        <v>6</v>
      </c>
    </row>
    <row r="6" spans="2:12" ht="12.75" customHeight="1">
      <c r="B6" s="165"/>
      <c r="C6" s="236"/>
      <c r="D6" s="237"/>
      <c r="E6" s="165"/>
      <c r="F6" s="240"/>
      <c r="H6" s="165"/>
      <c r="I6" s="236"/>
      <c r="J6" s="237"/>
      <c r="K6" s="165"/>
      <c r="L6" s="240"/>
    </row>
    <row r="7" spans="2:12" ht="19.5" customHeight="1">
      <c r="B7" s="167">
        <v>1</v>
      </c>
      <c r="C7" s="238" t="str">
        <f>IF(LEN(③クロカンレース!$B7)+LEN(③クロカンレース!$C7)&gt;=5,③クロカンレース!$B7&amp;③クロカンレース!$C7,IF(LEN(③クロカンレース!$B7)+LEN(③クロカンレース!$C7)=4,③クロカンレース!$B7&amp;"　"&amp;③クロカンレース!$C7,IF(LEN(③クロカンレース!$B7)+LEN(③クロカンレース!$C7)=3,③クロカンレース!$B7&amp;"　　"&amp;③クロカンレース!$C7,③クロカンレース!$B7&amp;"　　　"&amp;③クロカンレース!$C7)))</f>
        <v>　　　</v>
      </c>
      <c r="D7" s="239"/>
      <c r="E7" s="239">
        <f>IF(AND(③クロカンレース!B7="",③クロカンレース!C7=""),"",'①申込'!$C$7)</f>
      </c>
      <c r="F7" s="239">
        <f>IF(③クロカンレース!F7="","",③クロカンレース!F7)</f>
      </c>
      <c r="H7" s="167">
        <v>1</v>
      </c>
      <c r="I7" s="238" t="str">
        <f>IF(LEN(③クロカンレース!$I7)+LEN(③クロカンレース!$J7)&gt;=5,③クロカンレース!$I7&amp;③クロカンレース!$J7,IF(LEN(③クロカンレース!$I7)+LEN(③クロカンレース!$J7)=4,③クロカンレース!$I7&amp;"　"&amp;③クロカンレース!$J7,IF(LEN(③クロカンレース!$I7)+LEN(③クロカンレース!$J7)=3,③クロカンレース!$I7&amp;"　　"&amp;③クロカンレース!$J7,③クロカンレース!$I7&amp;"　　　"&amp;③クロカンレース!$J7)))</f>
        <v>　　　</v>
      </c>
      <c r="J7" s="239"/>
      <c r="K7" s="239">
        <f>IF(AND(③クロカンレース!I7="",③クロカンレース!J7=""),"",'①申込'!$C$7)</f>
      </c>
      <c r="L7" s="239">
        <f>IF(③クロカンレース!M7="","",③クロカンレース!M7)</f>
      </c>
    </row>
    <row r="8" spans="2:12" ht="19.5" customHeight="1">
      <c r="B8" s="167">
        <v>2</v>
      </c>
      <c r="C8" s="238" t="str">
        <f>IF(LEN(③クロカンレース!$B8)+LEN(③クロカンレース!$C8)&gt;=5,③クロカンレース!$B8&amp;③クロカンレース!$C8,IF(LEN(③クロカンレース!$B8)+LEN(③クロカンレース!$C8)=4,③クロカンレース!$B8&amp;"　"&amp;③クロカンレース!$C8,IF(LEN(③クロカンレース!$B8)+LEN(③クロカンレース!$C8)=3,③クロカンレース!$B8&amp;"　　"&amp;③クロカンレース!$C8,③クロカンレース!$B8&amp;"　　　"&amp;③クロカンレース!$C8)))</f>
        <v>　　　</v>
      </c>
      <c r="D8" s="239"/>
      <c r="E8" s="239">
        <f>IF(AND(③クロカンレース!B8="",③クロカンレース!C8=""),"",'①申込'!$C$7)</f>
      </c>
      <c r="F8" s="239">
        <f>IF(③クロカンレース!F8="","",③クロカンレース!F8)</f>
      </c>
      <c r="H8" s="167">
        <v>2</v>
      </c>
      <c r="I8" s="238" t="str">
        <f>IF(LEN(③クロカンレース!$I8)+LEN(③クロカンレース!$J8)&gt;=5,③クロカンレース!$I8&amp;③クロカンレース!$J8,IF(LEN(③クロカンレース!$I8)+LEN(③クロカンレース!$J8)=4,③クロカンレース!$I8&amp;"　"&amp;③クロカンレース!$J8,IF(LEN(③クロカンレース!$I8)+LEN(③クロカンレース!$J8)=3,③クロカンレース!$I8&amp;"　　"&amp;③クロカンレース!$J8,③クロカンレース!$I8&amp;"　　　"&amp;③クロカンレース!$J8)))</f>
        <v>　　　</v>
      </c>
      <c r="J8" s="239"/>
      <c r="K8" s="239">
        <f>IF(AND(③クロカンレース!I8="",③クロカンレース!J8=""),"",'①申込'!$C$7)</f>
      </c>
      <c r="L8" s="239">
        <f>IF(③クロカンレース!M8="","",③クロカンレース!M8)</f>
      </c>
    </row>
    <row r="9" spans="2:12" ht="19.5" customHeight="1">
      <c r="B9" s="167">
        <v>3</v>
      </c>
      <c r="C9" s="238" t="str">
        <f>IF(LEN(③クロカンレース!$B9)+LEN(③クロカンレース!$C9)&gt;=5,③クロカンレース!$B9&amp;③クロカンレース!$C9,IF(LEN(③クロカンレース!$B9)+LEN(③クロカンレース!$C9)=4,③クロカンレース!$B9&amp;"　"&amp;③クロカンレース!$C9,IF(LEN(③クロカンレース!$B9)+LEN(③クロカンレース!$C9)=3,③クロカンレース!$B9&amp;"　　"&amp;③クロカンレース!$C9,③クロカンレース!$B9&amp;"　　　"&amp;③クロカンレース!$C9)))</f>
        <v>　　　</v>
      </c>
      <c r="D9" s="239"/>
      <c r="E9" s="239">
        <f>IF(AND(③クロカンレース!B9="",③クロカンレース!C9=""),"",'①申込'!$C$7)</f>
      </c>
      <c r="F9" s="239">
        <f>IF(③クロカンレース!F9="","",③クロカンレース!F9)</f>
      </c>
      <c r="H9" s="167">
        <v>3</v>
      </c>
      <c r="I9" s="238" t="str">
        <f>IF(LEN(③クロカンレース!$I9)+LEN(③クロカンレース!$J9)&gt;=5,③クロカンレース!$I9&amp;③クロカンレース!$J9,IF(LEN(③クロカンレース!$I9)+LEN(③クロカンレース!$J9)=4,③クロカンレース!$I9&amp;"　"&amp;③クロカンレース!$J9,IF(LEN(③クロカンレース!$I9)+LEN(③クロカンレース!$J9)=3,③クロカンレース!$I9&amp;"　　"&amp;③クロカンレース!$J9,③クロカンレース!$I9&amp;"　　　"&amp;③クロカンレース!$J9)))</f>
        <v>　　　</v>
      </c>
      <c r="J9" s="239"/>
      <c r="K9" s="239">
        <f>IF(AND(③クロカンレース!I9="",③クロカンレース!J9=""),"",'①申込'!$C$7)</f>
      </c>
      <c r="L9" s="239">
        <f>IF(③クロカンレース!M9="","",③クロカンレース!M9)</f>
      </c>
    </row>
    <row r="10" spans="2:12" ht="19.5" customHeight="1">
      <c r="B10" s="167">
        <v>4</v>
      </c>
      <c r="C10" s="238" t="str">
        <f>IF(LEN(③クロカンレース!$B10)+LEN(③クロカンレース!$C10)&gt;=5,③クロカンレース!$B10&amp;③クロカンレース!$C10,IF(LEN(③クロカンレース!$B10)+LEN(③クロカンレース!$C10)=4,③クロカンレース!$B10&amp;"　"&amp;③クロカンレース!$C10,IF(LEN(③クロカンレース!$B10)+LEN(③クロカンレース!$C10)=3,③クロカンレース!$B10&amp;"　　"&amp;③クロカンレース!$C10,③クロカンレース!$B10&amp;"　　　"&amp;③クロカンレース!$C10)))</f>
        <v>　　　</v>
      </c>
      <c r="D10" s="239"/>
      <c r="E10" s="239">
        <f>IF(AND(③クロカンレース!B10="",③クロカンレース!C10=""),"",'①申込'!$C$7)</f>
      </c>
      <c r="F10" s="239">
        <f>IF(③クロカンレース!F10="","",③クロカンレース!F10)</f>
      </c>
      <c r="H10" s="167">
        <v>4</v>
      </c>
      <c r="I10" s="238" t="str">
        <f>IF(LEN(③クロカンレース!$I10)+LEN(③クロカンレース!$J10)&gt;=5,③クロカンレース!$I10&amp;③クロカンレース!$J10,IF(LEN(③クロカンレース!$I10)+LEN(③クロカンレース!$J10)=4,③クロカンレース!$I10&amp;"　"&amp;③クロカンレース!$J10,IF(LEN(③クロカンレース!$I10)+LEN(③クロカンレース!$J10)=3,③クロカンレース!$I10&amp;"　　"&amp;③クロカンレース!$J10,③クロカンレース!$I10&amp;"　　　"&amp;③クロカンレース!$J10)))</f>
        <v>　　　</v>
      </c>
      <c r="J10" s="239"/>
      <c r="K10" s="239">
        <f>IF(AND(③クロカンレース!I10="",③クロカンレース!J10=""),"",'①申込'!$C$7)</f>
      </c>
      <c r="L10" s="239">
        <f>IF(③クロカンレース!M10="","",③クロカンレース!M10)</f>
      </c>
    </row>
    <row r="11" spans="2:12" ht="19.5" customHeight="1">
      <c r="B11" s="167">
        <v>5</v>
      </c>
      <c r="C11" s="238" t="str">
        <f>IF(LEN(③クロカンレース!$B11)+LEN(③クロカンレース!$C11)&gt;=5,③クロカンレース!$B11&amp;③クロカンレース!$C11,IF(LEN(③クロカンレース!$B11)+LEN(③クロカンレース!$C11)=4,③クロカンレース!$B11&amp;"　"&amp;③クロカンレース!$C11,IF(LEN(③クロカンレース!$B11)+LEN(③クロカンレース!$C11)=3,③クロカンレース!$B11&amp;"　　"&amp;③クロカンレース!$C11,③クロカンレース!$B11&amp;"　　　"&amp;③クロカンレース!$C11)))</f>
        <v>　　　</v>
      </c>
      <c r="D11" s="239"/>
      <c r="E11" s="239">
        <f>IF(AND(③クロカンレース!B11="",③クロカンレース!C11=""),"",'①申込'!$C$7)</f>
      </c>
      <c r="F11" s="239">
        <f>IF(③クロカンレース!F11="","",③クロカンレース!F11)</f>
      </c>
      <c r="H11" s="167">
        <v>5</v>
      </c>
      <c r="I11" s="238" t="str">
        <f>IF(LEN(③クロカンレース!$I11)+LEN(③クロカンレース!$J11)&gt;=5,③クロカンレース!$I11&amp;③クロカンレース!$J11,IF(LEN(③クロカンレース!$I11)+LEN(③クロカンレース!$J11)=4,③クロカンレース!$I11&amp;"　"&amp;③クロカンレース!$J11,IF(LEN(③クロカンレース!$I11)+LEN(③クロカンレース!$J11)=3,③クロカンレース!$I11&amp;"　　"&amp;③クロカンレース!$J11,③クロカンレース!$I11&amp;"　　　"&amp;③クロカンレース!$J11)))</f>
        <v>　　　</v>
      </c>
      <c r="J11" s="239"/>
      <c r="K11" s="239">
        <f>IF(AND(③クロカンレース!I11="",③クロカンレース!J11=""),"",'①申込'!$C$7)</f>
      </c>
      <c r="L11" s="239">
        <f>IF(③クロカンレース!M11="","",③クロカンレース!M11)</f>
      </c>
    </row>
    <row r="12" spans="2:12" ht="19.5" customHeight="1">
      <c r="B12" s="167">
        <v>6</v>
      </c>
      <c r="C12" s="238" t="str">
        <f>IF(LEN(③クロカンレース!$B12)+LEN(③クロカンレース!$C12)&gt;=5,③クロカンレース!$B12&amp;③クロカンレース!$C12,IF(LEN(③クロカンレース!$B12)+LEN(③クロカンレース!$C12)=4,③クロカンレース!$B12&amp;"　"&amp;③クロカンレース!$C12,IF(LEN(③クロカンレース!$B12)+LEN(③クロカンレース!$C12)=3,③クロカンレース!$B12&amp;"　　"&amp;③クロカンレース!$C12,③クロカンレース!$B12&amp;"　　　"&amp;③クロカンレース!$C12)))</f>
        <v>　　　</v>
      </c>
      <c r="D12" s="239"/>
      <c r="E12" s="239">
        <f>IF(AND(③クロカンレース!B12="",③クロカンレース!C12=""),"",'①申込'!$C$7)</f>
      </c>
      <c r="F12" s="239">
        <f>IF(③クロカンレース!F12="","",③クロカンレース!F12)</f>
      </c>
      <c r="H12" s="167">
        <v>6</v>
      </c>
      <c r="I12" s="238" t="str">
        <f>IF(LEN(③クロカンレース!$I12)+LEN(③クロカンレース!$J12)&gt;=5,③クロカンレース!$I12&amp;③クロカンレース!$J12,IF(LEN(③クロカンレース!$I12)+LEN(③クロカンレース!$J12)=4,③クロカンレース!$I12&amp;"　"&amp;③クロカンレース!$J12,IF(LEN(③クロカンレース!$I12)+LEN(③クロカンレース!$J12)=3,③クロカンレース!$I12&amp;"　　"&amp;③クロカンレース!$J12,③クロカンレース!$I12&amp;"　　　"&amp;③クロカンレース!$J12)))</f>
        <v>　　　</v>
      </c>
      <c r="J12" s="239"/>
      <c r="K12" s="239">
        <f>IF(AND(③クロカンレース!I12="",③クロカンレース!J12=""),"",'①申込'!$C$7)</f>
      </c>
      <c r="L12" s="239">
        <f>IF(③クロカンレース!M12="","",③クロカンレース!M12)</f>
      </c>
    </row>
    <row r="13" spans="2:12" ht="19.5" customHeight="1">
      <c r="B13" s="167">
        <v>7</v>
      </c>
      <c r="C13" s="238" t="str">
        <f>IF(LEN(③クロカンレース!$B13)+LEN(③クロカンレース!$C13)&gt;=5,③クロカンレース!$B13&amp;③クロカンレース!$C13,IF(LEN(③クロカンレース!$B13)+LEN(③クロカンレース!$C13)=4,③クロカンレース!$B13&amp;"　"&amp;③クロカンレース!$C13,IF(LEN(③クロカンレース!$B13)+LEN(③クロカンレース!$C13)=3,③クロカンレース!$B13&amp;"　　"&amp;③クロカンレース!$C13,③クロカンレース!$B13&amp;"　　　"&amp;③クロカンレース!$C13)))</f>
        <v>　　　</v>
      </c>
      <c r="D13" s="239"/>
      <c r="E13" s="239">
        <f>IF(AND(③クロカンレース!B13="",③クロカンレース!C13=""),"",'①申込'!$C$7)</f>
      </c>
      <c r="F13" s="239">
        <f>IF(③クロカンレース!F13="","",③クロカンレース!F13)</f>
      </c>
      <c r="H13" s="167">
        <v>7</v>
      </c>
      <c r="I13" s="238" t="str">
        <f>IF(LEN(③クロカンレース!$I13)+LEN(③クロカンレース!$J13)&gt;=5,③クロカンレース!$I13&amp;③クロカンレース!$J13,IF(LEN(③クロカンレース!$I13)+LEN(③クロカンレース!$J13)=4,③クロカンレース!$I13&amp;"　"&amp;③クロカンレース!$J13,IF(LEN(③クロカンレース!$I13)+LEN(③クロカンレース!$J13)=3,③クロカンレース!$I13&amp;"　　"&amp;③クロカンレース!$J13,③クロカンレース!$I13&amp;"　　　"&amp;③クロカンレース!$J13)))</f>
        <v>　　　</v>
      </c>
      <c r="J13" s="239"/>
      <c r="K13" s="239">
        <f>IF(AND(③クロカンレース!I13="",③クロカンレース!J13=""),"",'①申込'!$C$7)</f>
      </c>
      <c r="L13" s="239">
        <f>IF(③クロカンレース!M13="","",③クロカンレース!M13)</f>
      </c>
    </row>
    <row r="14" spans="2:12" ht="19.5" customHeight="1">
      <c r="B14" s="167">
        <v>8</v>
      </c>
      <c r="C14" s="238" t="str">
        <f>IF(LEN(③クロカンレース!$B14)+LEN(③クロカンレース!$C14)&gt;=5,③クロカンレース!$B14&amp;③クロカンレース!$C14,IF(LEN(③クロカンレース!$B14)+LEN(③クロカンレース!$C14)=4,③クロカンレース!$B14&amp;"　"&amp;③クロカンレース!$C14,IF(LEN(③クロカンレース!$B14)+LEN(③クロカンレース!$C14)=3,③クロカンレース!$B14&amp;"　　"&amp;③クロカンレース!$C14,③クロカンレース!$B14&amp;"　　　"&amp;③クロカンレース!$C14)))</f>
        <v>　　　</v>
      </c>
      <c r="D14" s="239"/>
      <c r="E14" s="239">
        <f>IF(AND(③クロカンレース!B14="",③クロカンレース!C14=""),"",'①申込'!$C$7)</f>
      </c>
      <c r="F14" s="239">
        <f>IF(③クロカンレース!F14="","",③クロカンレース!F14)</f>
      </c>
      <c r="H14" s="167">
        <v>8</v>
      </c>
      <c r="I14" s="238" t="str">
        <f>IF(LEN(③クロカンレース!$I14)+LEN(③クロカンレース!$J14)&gt;=5,③クロカンレース!$I14&amp;③クロカンレース!$J14,IF(LEN(③クロカンレース!$I14)+LEN(③クロカンレース!$J14)=4,③クロカンレース!$I14&amp;"　"&amp;③クロカンレース!$J14,IF(LEN(③クロカンレース!$I14)+LEN(③クロカンレース!$J14)=3,③クロカンレース!$I14&amp;"　　"&amp;③クロカンレース!$J14,③クロカンレース!$I14&amp;"　　　"&amp;③クロカンレース!$J14)))</f>
        <v>　　　</v>
      </c>
      <c r="J14" s="239"/>
      <c r="K14" s="239">
        <f>IF(AND(③クロカンレース!I14="",③クロカンレース!J14=""),"",'①申込'!$C$7)</f>
      </c>
      <c r="L14" s="239">
        <f>IF(③クロカンレース!M14="","",③クロカンレース!M14)</f>
      </c>
    </row>
    <row r="15" spans="2:12" ht="19.5" customHeight="1">
      <c r="B15" s="167">
        <v>9</v>
      </c>
      <c r="C15" s="238" t="str">
        <f>IF(LEN(③クロカンレース!$B15)+LEN(③クロカンレース!$C15)&gt;=5,③クロカンレース!$B15&amp;③クロカンレース!$C15,IF(LEN(③クロカンレース!$B15)+LEN(③クロカンレース!$C15)=4,③クロカンレース!$B15&amp;"　"&amp;③クロカンレース!$C15,IF(LEN(③クロカンレース!$B15)+LEN(③クロカンレース!$C15)=3,③クロカンレース!$B15&amp;"　　"&amp;③クロカンレース!$C15,③クロカンレース!$B15&amp;"　　　"&amp;③クロカンレース!$C15)))</f>
        <v>　　　</v>
      </c>
      <c r="D15" s="239"/>
      <c r="E15" s="239">
        <f>IF(AND(③クロカンレース!B15="",③クロカンレース!C15=""),"",'①申込'!$C$7)</f>
      </c>
      <c r="F15" s="239">
        <f>IF(③クロカンレース!F15="","",③クロカンレース!F15)</f>
      </c>
      <c r="H15" s="167">
        <v>9</v>
      </c>
      <c r="I15" s="238" t="str">
        <f>IF(LEN(③クロカンレース!$I15)+LEN(③クロカンレース!$J15)&gt;=5,③クロカンレース!$I15&amp;③クロカンレース!$J15,IF(LEN(③クロカンレース!$I15)+LEN(③クロカンレース!$J15)=4,③クロカンレース!$I15&amp;"　"&amp;③クロカンレース!$J15,IF(LEN(③クロカンレース!$I15)+LEN(③クロカンレース!$J15)=3,③クロカンレース!$I15&amp;"　　"&amp;③クロカンレース!$J15,③クロカンレース!$I15&amp;"　　　"&amp;③クロカンレース!$J15)))</f>
        <v>　　　</v>
      </c>
      <c r="J15" s="239"/>
      <c r="K15" s="239">
        <f>IF(AND(③クロカンレース!I15="",③クロカンレース!J15=""),"",'①申込'!$C$7)</f>
      </c>
      <c r="L15" s="239">
        <f>IF(③クロカンレース!M15="","",③クロカンレース!M15)</f>
      </c>
    </row>
    <row r="16" spans="2:12" ht="19.5" customHeight="1">
      <c r="B16" s="167">
        <v>10</v>
      </c>
      <c r="C16" s="238" t="str">
        <f>IF(LEN(③クロカンレース!$B16)+LEN(③クロカンレース!$C16)&gt;=5,③クロカンレース!$B16&amp;③クロカンレース!$C16,IF(LEN(③クロカンレース!$B16)+LEN(③クロカンレース!$C16)=4,③クロカンレース!$B16&amp;"　"&amp;③クロカンレース!$C16,IF(LEN(③クロカンレース!$B16)+LEN(③クロカンレース!$C16)=3,③クロカンレース!$B16&amp;"　　"&amp;③クロカンレース!$C16,③クロカンレース!$B16&amp;"　　　"&amp;③クロカンレース!$C16)))</f>
        <v>　　　</v>
      </c>
      <c r="D16" s="239"/>
      <c r="E16" s="239">
        <f>IF(AND(③クロカンレース!B16="",③クロカンレース!C16=""),"",'①申込'!$C$7)</f>
      </c>
      <c r="F16" s="239">
        <f>IF(③クロカンレース!F16="","",③クロカンレース!F16)</f>
      </c>
      <c r="H16" s="167">
        <v>10</v>
      </c>
      <c r="I16" s="238" t="str">
        <f>IF(LEN(③クロカンレース!$I16)+LEN(③クロカンレース!$J16)&gt;=5,③クロカンレース!$I16&amp;③クロカンレース!$J16,IF(LEN(③クロカンレース!$I16)+LEN(③クロカンレース!$J16)=4,③クロカンレース!$I16&amp;"　"&amp;③クロカンレース!$J16,IF(LEN(③クロカンレース!$I16)+LEN(③クロカンレース!$J16)=3,③クロカンレース!$I16&amp;"　　"&amp;③クロカンレース!$J16,③クロカンレース!$I16&amp;"　　　"&amp;③クロカンレース!$J16)))</f>
        <v>　　　</v>
      </c>
      <c r="J16" s="239"/>
      <c r="K16" s="239">
        <f>IF(AND(③クロカンレース!I16="",③クロカンレース!J16=""),"",'①申込'!$C$7)</f>
      </c>
      <c r="L16" s="239">
        <f>IF(③クロカンレース!M16="","",③クロカンレース!M16)</f>
      </c>
    </row>
    <row r="17" spans="2:12" ht="19.5" customHeight="1">
      <c r="B17" s="167">
        <v>11</v>
      </c>
      <c r="C17" s="238" t="str">
        <f>IF(LEN(③クロカンレース!$B17)+LEN(③クロカンレース!$C17)&gt;=5,③クロカンレース!$B17&amp;③クロカンレース!$C17,IF(LEN(③クロカンレース!$B17)+LEN(③クロカンレース!$C17)=4,③クロカンレース!$B17&amp;"　"&amp;③クロカンレース!$C17,IF(LEN(③クロカンレース!$B17)+LEN(③クロカンレース!$C17)=3,③クロカンレース!$B17&amp;"　　"&amp;③クロカンレース!$C17,③クロカンレース!$B17&amp;"　　　"&amp;③クロカンレース!$C17)))</f>
        <v>　　　</v>
      </c>
      <c r="D17" s="239"/>
      <c r="E17" s="239">
        <f>IF(AND(③クロカンレース!B17="",③クロカンレース!C17=""),"",'①申込'!$C$7)</f>
      </c>
      <c r="F17" s="239">
        <f>IF(③クロカンレース!F17="","",③クロカンレース!F17)</f>
      </c>
      <c r="H17" s="167">
        <v>11</v>
      </c>
      <c r="I17" s="238" t="str">
        <f>IF(LEN(③クロカンレース!$I17)+LEN(③クロカンレース!$J17)&gt;=5,③クロカンレース!$I17&amp;③クロカンレース!$J17,IF(LEN(③クロカンレース!$I17)+LEN(③クロカンレース!$J17)=4,③クロカンレース!$I17&amp;"　"&amp;③クロカンレース!$J17,IF(LEN(③クロカンレース!$I17)+LEN(③クロカンレース!$J17)=3,③クロカンレース!$I17&amp;"　　"&amp;③クロカンレース!$J17,③クロカンレース!$I17&amp;"　　　"&amp;③クロカンレース!$J17)))</f>
        <v>　　　</v>
      </c>
      <c r="J17" s="239"/>
      <c r="K17" s="239">
        <f>IF(AND(③クロカンレース!I17="",③クロカンレース!J17=""),"",'①申込'!$C$7)</f>
      </c>
      <c r="L17" s="239">
        <f>IF(③クロカンレース!M17="","",③クロカンレース!M17)</f>
      </c>
    </row>
    <row r="18" spans="2:12" ht="19.5" customHeight="1">
      <c r="B18" s="167">
        <v>12</v>
      </c>
      <c r="C18" s="238" t="str">
        <f>IF(LEN(③クロカンレース!$B18)+LEN(③クロカンレース!$C18)&gt;=5,③クロカンレース!$B18&amp;③クロカンレース!$C18,IF(LEN(③クロカンレース!$B18)+LEN(③クロカンレース!$C18)=4,③クロカンレース!$B18&amp;"　"&amp;③クロカンレース!$C18,IF(LEN(③クロカンレース!$B18)+LEN(③クロカンレース!$C18)=3,③クロカンレース!$B18&amp;"　　"&amp;③クロカンレース!$C18,③クロカンレース!$B18&amp;"　　　"&amp;③クロカンレース!$C18)))</f>
        <v>　　　</v>
      </c>
      <c r="D18" s="239"/>
      <c r="E18" s="239">
        <f>IF(AND(③クロカンレース!B18="",③クロカンレース!C18=""),"",'①申込'!$C$7)</f>
      </c>
      <c r="F18" s="239">
        <f>IF(③クロカンレース!F18="","",③クロカンレース!F18)</f>
      </c>
      <c r="H18" s="167">
        <v>12</v>
      </c>
      <c r="I18" s="238" t="str">
        <f>IF(LEN(③クロカンレース!$I18)+LEN(③クロカンレース!$J18)&gt;=5,③クロカンレース!$I18&amp;③クロカンレース!$J18,IF(LEN(③クロカンレース!$I18)+LEN(③クロカンレース!$J18)=4,③クロカンレース!$I18&amp;"　"&amp;③クロカンレース!$J18,IF(LEN(③クロカンレース!$I18)+LEN(③クロカンレース!$J18)=3,③クロカンレース!$I18&amp;"　　"&amp;③クロカンレース!$J18,③クロカンレース!$I18&amp;"　　　"&amp;③クロカンレース!$J18)))</f>
        <v>　　　</v>
      </c>
      <c r="J18" s="239"/>
      <c r="K18" s="239">
        <f>IF(AND(③クロカンレース!I18="",③クロカンレース!J18=""),"",'①申込'!$C$7)</f>
      </c>
      <c r="L18" s="239">
        <f>IF(③クロカンレース!M18="","",③クロカンレース!M18)</f>
      </c>
    </row>
    <row r="19" spans="2:12" ht="19.5" customHeight="1">
      <c r="B19" s="167">
        <v>13</v>
      </c>
      <c r="C19" s="238" t="str">
        <f>IF(LEN(③クロカンレース!$B19)+LEN(③クロカンレース!$C19)&gt;=5,③クロカンレース!$B19&amp;③クロカンレース!$C19,IF(LEN(③クロカンレース!$B19)+LEN(③クロカンレース!$C19)=4,③クロカンレース!$B19&amp;"　"&amp;③クロカンレース!$C19,IF(LEN(③クロカンレース!$B19)+LEN(③クロカンレース!$C19)=3,③クロカンレース!$B19&amp;"　　"&amp;③クロカンレース!$C19,③クロカンレース!$B19&amp;"　　　"&amp;③クロカンレース!$C19)))</f>
        <v>　　　</v>
      </c>
      <c r="D19" s="239"/>
      <c r="E19" s="239">
        <f>IF(AND(③クロカンレース!B19="",③クロカンレース!C19=""),"",'①申込'!$C$7)</f>
      </c>
      <c r="F19" s="239">
        <f>IF(③クロカンレース!F19="","",③クロカンレース!F19)</f>
      </c>
      <c r="H19" s="167">
        <v>13</v>
      </c>
      <c r="I19" s="238" t="str">
        <f>IF(LEN(③クロカンレース!$I19)+LEN(③クロカンレース!$J19)&gt;=5,③クロカンレース!$I19&amp;③クロカンレース!$J19,IF(LEN(③クロカンレース!$I19)+LEN(③クロカンレース!$J19)=4,③クロカンレース!$I19&amp;"　"&amp;③クロカンレース!$J19,IF(LEN(③クロカンレース!$I19)+LEN(③クロカンレース!$J19)=3,③クロカンレース!$I19&amp;"　　"&amp;③クロカンレース!$J19,③クロカンレース!$I19&amp;"　　　"&amp;③クロカンレース!$J19)))</f>
        <v>　　　</v>
      </c>
      <c r="J19" s="239"/>
      <c r="K19" s="239">
        <f>IF(AND(③クロカンレース!I19="",③クロカンレース!J19=""),"",'①申込'!$C$7)</f>
      </c>
      <c r="L19" s="239">
        <f>IF(③クロカンレース!M19="","",③クロカンレース!M19)</f>
      </c>
    </row>
    <row r="20" spans="2:12" ht="19.5" customHeight="1">
      <c r="B20" s="167">
        <v>14</v>
      </c>
      <c r="C20" s="238" t="str">
        <f>IF(LEN(③クロカンレース!$B20)+LEN(③クロカンレース!$C20)&gt;=5,③クロカンレース!$B20&amp;③クロカンレース!$C20,IF(LEN(③クロカンレース!$B20)+LEN(③クロカンレース!$C20)=4,③クロカンレース!$B20&amp;"　"&amp;③クロカンレース!$C20,IF(LEN(③クロカンレース!$B20)+LEN(③クロカンレース!$C20)=3,③クロカンレース!$B20&amp;"　　"&amp;③クロカンレース!$C20,③クロカンレース!$B20&amp;"　　　"&amp;③クロカンレース!$C20)))</f>
        <v>　　　</v>
      </c>
      <c r="D20" s="239"/>
      <c r="E20" s="239">
        <f>IF(AND(③クロカンレース!B20="",③クロカンレース!C20=""),"",'①申込'!$C$7)</f>
      </c>
      <c r="F20" s="239">
        <f>IF(③クロカンレース!F20="","",③クロカンレース!F20)</f>
      </c>
      <c r="H20" s="167">
        <v>14</v>
      </c>
      <c r="I20" s="238" t="str">
        <f>IF(LEN(③クロカンレース!$I20)+LEN(③クロカンレース!$J20)&gt;=5,③クロカンレース!$I20&amp;③クロカンレース!$J20,IF(LEN(③クロカンレース!$I20)+LEN(③クロカンレース!$J20)=4,③クロカンレース!$I20&amp;"　"&amp;③クロカンレース!$J20,IF(LEN(③クロカンレース!$I20)+LEN(③クロカンレース!$J20)=3,③クロカンレース!$I20&amp;"　　"&amp;③クロカンレース!$J20,③クロカンレース!$I20&amp;"　　　"&amp;③クロカンレース!$J20)))</f>
        <v>　　　</v>
      </c>
      <c r="J20" s="239"/>
      <c r="K20" s="239">
        <f>IF(AND(③クロカンレース!I20="",③クロカンレース!J20=""),"",'①申込'!$C$7)</f>
      </c>
      <c r="L20" s="239">
        <f>IF(③クロカンレース!M20="","",③クロカンレース!M20)</f>
      </c>
    </row>
    <row r="21" spans="2:12" ht="19.5" customHeight="1">
      <c r="B21" s="167">
        <v>15</v>
      </c>
      <c r="C21" s="238" t="str">
        <f>IF(LEN(③クロカンレース!$B21)+LEN(③クロカンレース!$C21)&gt;=5,③クロカンレース!$B21&amp;③クロカンレース!$C21,IF(LEN(③クロカンレース!$B21)+LEN(③クロカンレース!$C21)=4,③クロカンレース!$B21&amp;"　"&amp;③クロカンレース!$C21,IF(LEN(③クロカンレース!$B21)+LEN(③クロカンレース!$C21)=3,③クロカンレース!$B21&amp;"　　"&amp;③クロカンレース!$C21,③クロカンレース!$B21&amp;"　　　"&amp;③クロカンレース!$C21)))</f>
        <v>　　　</v>
      </c>
      <c r="D21" s="239"/>
      <c r="E21" s="239">
        <f>IF(AND(③クロカンレース!B21="",③クロカンレース!C21=""),"",'①申込'!$C$7)</f>
      </c>
      <c r="F21" s="239">
        <f>IF(③クロカンレース!F21="","",③クロカンレース!F21)</f>
      </c>
      <c r="H21" s="167">
        <v>15</v>
      </c>
      <c r="I21" s="238" t="str">
        <f>IF(LEN(③クロカンレース!$I21)+LEN(③クロカンレース!$J21)&gt;=5,③クロカンレース!$I21&amp;③クロカンレース!$J21,IF(LEN(③クロカンレース!$I21)+LEN(③クロカンレース!$J21)=4,③クロカンレース!$I21&amp;"　"&amp;③クロカンレース!$J21,IF(LEN(③クロカンレース!$I21)+LEN(③クロカンレース!$J21)=3,③クロカンレース!$I21&amp;"　　"&amp;③クロカンレース!$J21,③クロカンレース!$I21&amp;"　　　"&amp;③クロカンレース!$J21)))</f>
        <v>　　　</v>
      </c>
      <c r="J21" s="239"/>
      <c r="K21" s="239">
        <f>IF(AND(③クロカンレース!I21="",③クロカンレース!J21=""),"",'①申込'!$C$7)</f>
      </c>
      <c r="L21" s="239">
        <f>IF(③クロカンレース!M21="","",③クロカンレース!M21)</f>
      </c>
    </row>
    <row r="22" spans="2:12" ht="19.5" customHeight="1">
      <c r="B22" s="167">
        <v>16</v>
      </c>
      <c r="C22" s="238" t="str">
        <f>IF(LEN(③クロカンレース!$B22)+LEN(③クロカンレース!$C22)&gt;=5,③クロカンレース!$B22&amp;③クロカンレース!$C22,IF(LEN(③クロカンレース!$B22)+LEN(③クロカンレース!$C22)=4,③クロカンレース!$B22&amp;"　"&amp;③クロカンレース!$C22,IF(LEN(③クロカンレース!$B22)+LEN(③クロカンレース!$C22)=3,③クロカンレース!$B22&amp;"　　"&amp;③クロカンレース!$C22,③クロカンレース!$B22&amp;"　　　"&amp;③クロカンレース!$C22)))</f>
        <v>　　　</v>
      </c>
      <c r="D22" s="239"/>
      <c r="E22" s="239">
        <f>IF(AND(③クロカンレース!B22="",③クロカンレース!C22=""),"",'①申込'!$C$7)</f>
      </c>
      <c r="F22" s="239">
        <f>IF(③クロカンレース!F22="","",③クロカンレース!F22)</f>
      </c>
      <c r="H22" s="167">
        <v>16</v>
      </c>
      <c r="I22" s="238" t="str">
        <f>IF(LEN(③クロカンレース!$I22)+LEN(③クロカンレース!$J22)&gt;=5,③クロカンレース!$I22&amp;③クロカンレース!$J22,IF(LEN(③クロカンレース!$I22)+LEN(③クロカンレース!$J22)=4,③クロカンレース!$I22&amp;"　"&amp;③クロカンレース!$J22,IF(LEN(③クロカンレース!$I22)+LEN(③クロカンレース!$J22)=3,③クロカンレース!$I22&amp;"　　"&amp;③クロカンレース!$J22,③クロカンレース!$I22&amp;"　　　"&amp;③クロカンレース!$J22)))</f>
        <v>　　　</v>
      </c>
      <c r="J22" s="239"/>
      <c r="K22" s="239">
        <f>IF(AND(③クロカンレース!I22="",③クロカンレース!J22=""),"",'①申込'!$C$7)</f>
      </c>
      <c r="L22" s="239">
        <f>IF(③クロカンレース!M22="","",③クロカンレース!M22)</f>
      </c>
    </row>
    <row r="23" spans="2:12" ht="19.5" customHeight="1">
      <c r="B23" s="167">
        <v>17</v>
      </c>
      <c r="C23" s="238" t="str">
        <f>IF(LEN(③クロカンレース!$B23)+LEN(③クロカンレース!$C23)&gt;=5,③クロカンレース!$B23&amp;③クロカンレース!$C23,IF(LEN(③クロカンレース!$B23)+LEN(③クロカンレース!$C23)=4,③クロカンレース!$B23&amp;"　"&amp;③クロカンレース!$C23,IF(LEN(③クロカンレース!$B23)+LEN(③クロカンレース!$C23)=3,③クロカンレース!$B23&amp;"　　"&amp;③クロカンレース!$C23,③クロカンレース!$B23&amp;"　　　"&amp;③クロカンレース!$C23)))</f>
        <v>　　　</v>
      </c>
      <c r="D23" s="239"/>
      <c r="E23" s="239">
        <f>IF(AND(③クロカンレース!B23="",③クロカンレース!C23=""),"",'①申込'!$C$7)</f>
      </c>
      <c r="F23" s="239">
        <f>IF(③クロカンレース!F23="","",③クロカンレース!F23)</f>
      </c>
      <c r="H23" s="167">
        <v>17</v>
      </c>
      <c r="I23" s="238" t="str">
        <f>IF(LEN(③クロカンレース!$I23)+LEN(③クロカンレース!$J23)&gt;=5,③クロカンレース!$I23&amp;③クロカンレース!$J23,IF(LEN(③クロカンレース!$I23)+LEN(③クロカンレース!$J23)=4,③クロカンレース!$I23&amp;"　"&amp;③クロカンレース!$J23,IF(LEN(③クロカンレース!$I23)+LEN(③クロカンレース!$J23)=3,③クロカンレース!$I23&amp;"　　"&amp;③クロカンレース!$J23,③クロカンレース!$I23&amp;"　　　"&amp;③クロカンレース!$J23)))</f>
        <v>　　　</v>
      </c>
      <c r="J23" s="239"/>
      <c r="K23" s="239">
        <f>IF(AND(③クロカンレース!I23="",③クロカンレース!J23=""),"",'①申込'!$C$7)</f>
      </c>
      <c r="L23" s="239">
        <f>IF(③クロカンレース!M23="","",③クロカンレース!M23)</f>
      </c>
    </row>
    <row r="24" spans="2:12" ht="19.5" customHeight="1">
      <c r="B24" s="167">
        <v>18</v>
      </c>
      <c r="C24" s="238" t="str">
        <f>IF(LEN(③クロカンレース!$B24)+LEN(③クロカンレース!$C24)&gt;=5,③クロカンレース!$B24&amp;③クロカンレース!$C24,IF(LEN(③クロカンレース!$B24)+LEN(③クロカンレース!$C24)=4,③クロカンレース!$B24&amp;"　"&amp;③クロカンレース!$C24,IF(LEN(③クロカンレース!$B24)+LEN(③クロカンレース!$C24)=3,③クロカンレース!$B24&amp;"　　"&amp;③クロカンレース!$C24,③クロカンレース!$B24&amp;"　　　"&amp;③クロカンレース!$C24)))</f>
        <v>　　　</v>
      </c>
      <c r="D24" s="239"/>
      <c r="E24" s="239">
        <f>IF(AND(③クロカンレース!B24="",③クロカンレース!C24=""),"",'①申込'!$C$7)</f>
      </c>
      <c r="F24" s="239">
        <f>IF(③クロカンレース!F24="","",③クロカンレース!F24)</f>
      </c>
      <c r="H24" s="167">
        <v>18</v>
      </c>
      <c r="I24" s="238" t="str">
        <f>IF(LEN(③クロカンレース!$I24)+LEN(③クロカンレース!$J24)&gt;=5,③クロカンレース!$I24&amp;③クロカンレース!$J24,IF(LEN(③クロカンレース!$I24)+LEN(③クロカンレース!$J24)=4,③クロカンレース!$I24&amp;"　"&amp;③クロカンレース!$J24,IF(LEN(③クロカンレース!$I24)+LEN(③クロカンレース!$J24)=3,③クロカンレース!$I24&amp;"　　"&amp;③クロカンレース!$J24,③クロカンレース!$I24&amp;"　　　"&amp;③クロカンレース!$J24)))</f>
        <v>　　　</v>
      </c>
      <c r="J24" s="239"/>
      <c r="K24" s="239">
        <f>IF(AND(③クロカンレース!I24="",③クロカンレース!J24=""),"",'①申込'!$C$7)</f>
      </c>
      <c r="L24" s="239">
        <f>IF(③クロカンレース!M24="","",③クロカンレース!M24)</f>
      </c>
    </row>
    <row r="25" spans="2:12" ht="19.5" customHeight="1">
      <c r="B25" s="167">
        <v>19</v>
      </c>
      <c r="C25" s="238" t="str">
        <f>IF(LEN(③クロカンレース!$B25)+LEN(③クロカンレース!$C25)&gt;=5,③クロカンレース!$B25&amp;③クロカンレース!$C25,IF(LEN(③クロカンレース!$B25)+LEN(③クロカンレース!$C25)=4,③クロカンレース!$B25&amp;"　"&amp;③クロカンレース!$C25,IF(LEN(③クロカンレース!$B25)+LEN(③クロカンレース!$C25)=3,③クロカンレース!$B25&amp;"　　"&amp;③クロカンレース!$C25,③クロカンレース!$B25&amp;"　　　"&amp;③クロカンレース!$C25)))</f>
        <v>　　　</v>
      </c>
      <c r="D25" s="239"/>
      <c r="E25" s="239">
        <f>IF(AND(③クロカンレース!B25="",③クロカンレース!C25=""),"",'①申込'!$C$7)</f>
      </c>
      <c r="F25" s="239">
        <f>IF(③クロカンレース!F25="","",③クロカンレース!F25)</f>
      </c>
      <c r="H25" s="167">
        <v>19</v>
      </c>
      <c r="I25" s="238" t="str">
        <f>IF(LEN(③クロカンレース!$I25)+LEN(③クロカンレース!$J25)&gt;=5,③クロカンレース!$I25&amp;③クロカンレース!$J25,IF(LEN(③クロカンレース!$I25)+LEN(③クロカンレース!$J25)=4,③クロカンレース!$I25&amp;"　"&amp;③クロカンレース!$J25,IF(LEN(③クロカンレース!$I25)+LEN(③クロカンレース!$J25)=3,③クロカンレース!$I25&amp;"　　"&amp;③クロカンレース!$J25,③クロカンレース!$I25&amp;"　　　"&amp;③クロカンレース!$J25)))</f>
        <v>　　　</v>
      </c>
      <c r="J25" s="239"/>
      <c r="K25" s="239">
        <f>IF(AND(③クロカンレース!I25="",③クロカンレース!J25=""),"",'①申込'!$C$7)</f>
      </c>
      <c r="L25" s="239">
        <f>IF(③クロカンレース!M25="","",③クロカンレース!M25)</f>
      </c>
    </row>
    <row r="26" spans="2:12" ht="19.5" customHeight="1">
      <c r="B26" s="167">
        <v>20</v>
      </c>
      <c r="C26" s="238" t="str">
        <f>IF(LEN(③クロカンレース!$B26)+LEN(③クロカンレース!$C26)&gt;=5,③クロカンレース!$B26&amp;③クロカンレース!$C26,IF(LEN(③クロカンレース!$B26)+LEN(③クロカンレース!$C26)=4,③クロカンレース!$B26&amp;"　"&amp;③クロカンレース!$C26,IF(LEN(③クロカンレース!$B26)+LEN(③クロカンレース!$C26)=3,③クロカンレース!$B26&amp;"　　"&amp;③クロカンレース!$C26,③クロカンレース!$B26&amp;"　　　"&amp;③クロカンレース!$C26)))</f>
        <v>　　　</v>
      </c>
      <c r="D26" s="239"/>
      <c r="E26" s="239">
        <f>IF(AND(③クロカンレース!B26="",③クロカンレース!C26=""),"",'①申込'!$C$7)</f>
      </c>
      <c r="F26" s="239">
        <f>IF(③クロカンレース!F26="","",③クロカンレース!F26)</f>
      </c>
      <c r="H26" s="167">
        <v>20</v>
      </c>
      <c r="I26" s="238" t="str">
        <f>IF(LEN(③クロカンレース!$I26)+LEN(③クロカンレース!$J26)&gt;=5,③クロカンレース!$I26&amp;③クロカンレース!$J26,IF(LEN(③クロカンレース!$I26)+LEN(③クロカンレース!$J26)=4,③クロカンレース!$I26&amp;"　"&amp;③クロカンレース!$J26,IF(LEN(③クロカンレース!$I26)+LEN(③クロカンレース!$J26)=3,③クロカンレース!$I26&amp;"　　"&amp;③クロカンレース!$J26,③クロカンレース!$I26&amp;"　　　"&amp;③クロカンレース!$J26)))</f>
        <v>　　　</v>
      </c>
      <c r="J26" s="239"/>
      <c r="K26" s="239">
        <f>IF(AND(③クロカンレース!I26="",③クロカンレース!J26=""),"",'①申込'!$C$7)</f>
      </c>
      <c r="L26" s="239">
        <f>IF(③クロカンレース!M26="","",③クロカンレース!M26)</f>
      </c>
    </row>
  </sheetData>
  <sheetProtection/>
  <mergeCells count="51">
    <mergeCell ref="B2:L2"/>
    <mergeCell ref="B4:F4"/>
    <mergeCell ref="H4:L4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B5:B6"/>
    <mergeCell ref="E5:E6"/>
    <mergeCell ref="F5:F6"/>
    <mergeCell ref="H5:H6"/>
    <mergeCell ref="K5:K6"/>
    <mergeCell ref="L5:L6"/>
    <mergeCell ref="C5:D6"/>
    <mergeCell ref="I5:J6"/>
  </mergeCells>
  <dataValidations count="1">
    <dataValidation allowBlank="1" showInputMessage="1" showErrorMessage="1" imeMode="on" sqref="C7:C26 I7:I26"/>
  </dataValidation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G9"/>
  <sheetViews>
    <sheetView showGridLines="0" workbookViewId="0" topLeftCell="A1">
      <selection activeCell="E9" sqref="E9"/>
    </sheetView>
  </sheetViews>
  <sheetFormatPr defaultColWidth="8.875" defaultRowHeight="13.5"/>
  <cols>
    <col min="1" max="1" width="9.00390625" style="2" bestFit="1" customWidth="1"/>
    <col min="2" max="2" width="20.50390625" style="2" bestFit="1" customWidth="1"/>
    <col min="3" max="3" width="22.75390625" style="2" bestFit="1" customWidth="1"/>
    <col min="4" max="5" width="9.00390625" style="155" bestFit="1" customWidth="1"/>
    <col min="6" max="6" width="22.625" style="2" customWidth="1"/>
    <col min="7" max="16384" width="9.00390625" style="2" bestFit="1" customWidth="1"/>
  </cols>
  <sheetData>
    <row r="1" ht="9.75" customHeight="1"/>
    <row r="2" ht="19.5" customHeight="1"/>
    <row r="3" ht="19.5" customHeight="1"/>
    <row r="4" spans="2:5" ht="15" customHeight="1">
      <c r="B4" s="2" t="s">
        <v>30</v>
      </c>
      <c r="C4" s="2" t="s">
        <v>31</v>
      </c>
      <c r="D4" s="155">
        <v>1</v>
      </c>
      <c r="E4" s="155">
        <v>576</v>
      </c>
    </row>
    <row r="5" spans="2:7" ht="19.5" customHeight="1">
      <c r="B5" s="2" t="s">
        <v>32</v>
      </c>
      <c r="C5" s="2" t="s">
        <v>33</v>
      </c>
      <c r="D5" s="155">
        <v>2</v>
      </c>
      <c r="E5" s="155">
        <v>567</v>
      </c>
      <c r="G5" s="230"/>
    </row>
    <row r="6" spans="2:7" ht="19.5" customHeight="1">
      <c r="B6" s="2" t="s">
        <v>34</v>
      </c>
      <c r="C6" s="2" t="s">
        <v>35</v>
      </c>
      <c r="D6" s="155">
        <v>3</v>
      </c>
      <c r="E6" s="155">
        <v>582</v>
      </c>
      <c r="G6" s="230"/>
    </row>
    <row r="7" spans="2:7" ht="19.5" customHeight="1">
      <c r="B7" s="2" t="s">
        <v>36</v>
      </c>
      <c r="C7" s="2" t="s">
        <v>37</v>
      </c>
      <c r="D7" s="155">
        <v>4</v>
      </c>
      <c r="E7" s="155">
        <v>626</v>
      </c>
      <c r="G7" s="230"/>
    </row>
    <row r="8" spans="2:7" ht="19.5" customHeight="1">
      <c r="B8" s="2" t="s">
        <v>38</v>
      </c>
      <c r="C8" s="2" t="s">
        <v>39</v>
      </c>
      <c r="D8" s="155">
        <v>5</v>
      </c>
      <c r="E8" s="155">
        <v>568</v>
      </c>
      <c r="G8" s="230"/>
    </row>
    <row r="9" spans="2:5" ht="12">
      <c r="B9" s="2" t="s">
        <v>40</v>
      </c>
      <c r="C9" s="2">
        <v>0</v>
      </c>
      <c r="D9" s="155" t="s">
        <v>41</v>
      </c>
      <c r="E9" s="155" t="s">
        <v>41</v>
      </c>
    </row>
  </sheetData>
  <sheetProtection/>
  <printOptions horizontalCentered="1"/>
  <pageMargins left="0.79" right="0.79" top="0.98" bottom="0.98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showGridLines="0" tabSelected="1" zoomScale="177" zoomScaleNormal="177" workbookViewId="0" topLeftCell="A1">
      <selection activeCell="A23" sqref="A23"/>
    </sheetView>
  </sheetViews>
  <sheetFormatPr defaultColWidth="8.875" defaultRowHeight="13.5"/>
  <cols>
    <col min="1" max="16384" width="9.00390625" style="2" bestFit="1" customWidth="1"/>
  </cols>
  <sheetData>
    <row r="1" ht="13.5" customHeight="1"/>
    <row r="2" spans="2:11" ht="15">
      <c r="B2" s="222" t="s">
        <v>42</v>
      </c>
      <c r="C2" s="223"/>
      <c r="D2" s="223"/>
      <c r="E2" s="223"/>
      <c r="F2" s="223"/>
      <c r="G2" s="223"/>
      <c r="H2" s="223"/>
      <c r="I2" s="206"/>
      <c r="J2" s="206"/>
      <c r="K2" s="220"/>
    </row>
    <row r="3" spans="2:11" ht="15">
      <c r="B3" s="224" t="s">
        <v>43</v>
      </c>
      <c r="C3" s="225"/>
      <c r="D3" s="225"/>
      <c r="E3" s="225"/>
      <c r="F3" s="225"/>
      <c r="G3" s="225"/>
      <c r="H3" s="225"/>
      <c r="I3" s="178"/>
      <c r="J3" s="178"/>
      <c r="K3" s="201"/>
    </row>
    <row r="4" ht="12.75"/>
    <row r="6" spans="1:2" ht="12">
      <c r="A6" s="226" t="s">
        <v>44</v>
      </c>
      <c r="B6" s="227"/>
    </row>
    <row r="7" spans="1:6" ht="12">
      <c r="A7" s="2" t="s">
        <v>45</v>
      </c>
      <c r="E7" s="2" t="s">
        <v>46</v>
      </c>
      <c r="F7" s="2" t="s">
        <v>47</v>
      </c>
    </row>
    <row r="8" spans="1:6" ht="12">
      <c r="A8" s="2" t="s">
        <v>48</v>
      </c>
      <c r="E8" s="2" t="s">
        <v>46</v>
      </c>
      <c r="F8" s="2" t="s">
        <v>49</v>
      </c>
    </row>
    <row r="9" spans="1:6" ht="12">
      <c r="A9" s="2" t="s">
        <v>50</v>
      </c>
      <c r="E9" s="2" t="s">
        <v>46</v>
      </c>
      <c r="F9" s="2" t="s">
        <v>51</v>
      </c>
    </row>
    <row r="10" spans="1:6" ht="18.75">
      <c r="A10" s="2" t="s">
        <v>52</v>
      </c>
      <c r="D10" s="228"/>
      <c r="E10" s="2" t="s">
        <v>46</v>
      </c>
      <c r="F10" s="2" t="s">
        <v>53</v>
      </c>
    </row>
    <row r="14" spans="1:4" ht="12">
      <c r="A14" s="226" t="s">
        <v>54</v>
      </c>
      <c r="B14" s="227"/>
      <c r="C14" s="229"/>
      <c r="D14" s="2" t="s">
        <v>55</v>
      </c>
    </row>
    <row r="15" ht="12">
      <c r="A15" s="2" t="s">
        <v>56</v>
      </c>
    </row>
    <row r="16" ht="12">
      <c r="A16" s="2" t="s">
        <v>57</v>
      </c>
    </row>
    <row r="19" ht="12">
      <c r="A19" s="2" t="s">
        <v>58</v>
      </c>
    </row>
    <row r="22" ht="12">
      <c r="A22" s="2" t="s">
        <v>59</v>
      </c>
    </row>
    <row r="23" ht="12">
      <c r="A23" s="2" t="s">
        <v>60</v>
      </c>
    </row>
    <row r="26" ht="12">
      <c r="A26" s="2" t="s">
        <v>61</v>
      </c>
    </row>
    <row r="27" ht="12">
      <c r="A27" s="2" t="s">
        <v>62</v>
      </c>
    </row>
    <row r="30" ht="12">
      <c r="A30" s="2" t="s">
        <v>63</v>
      </c>
    </row>
    <row r="31" ht="12">
      <c r="A31" s="2" t="s">
        <v>64</v>
      </c>
    </row>
  </sheetData>
  <sheetProtection password="CC79" sheet="1" objects="1"/>
  <mergeCells count="2">
    <mergeCell ref="B2:K2"/>
    <mergeCell ref="B3:K3"/>
  </mergeCells>
  <printOptions horizontalCentered="1"/>
  <pageMargins left="0.75" right="0.75" top="0.39" bottom="0.39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4"/>
  <sheetViews>
    <sheetView showGridLines="0" workbookViewId="0" topLeftCell="A1">
      <selection activeCell="C7" sqref="C7:E7"/>
    </sheetView>
  </sheetViews>
  <sheetFormatPr defaultColWidth="8.875" defaultRowHeight="13.5"/>
  <cols>
    <col min="1" max="1" width="1.625" style="2" customWidth="1"/>
    <col min="2" max="2" width="15.625" style="2" customWidth="1"/>
    <col min="3" max="3" width="10.625" style="2" customWidth="1"/>
    <col min="4" max="4" width="7.125" style="2" customWidth="1"/>
    <col min="5" max="5" width="8.625" style="2" customWidth="1"/>
    <col min="6" max="6" width="4.625" style="2" customWidth="1"/>
    <col min="7" max="7" width="15.625" style="1" customWidth="1"/>
    <col min="8" max="16384" width="9.00390625" style="2" bestFit="1" customWidth="1"/>
  </cols>
  <sheetData>
    <row r="1" ht="13.5" customHeight="1"/>
    <row r="2" spans="2:10" ht="19.5" customHeight="1">
      <c r="B2" s="205" t="s">
        <v>65</v>
      </c>
      <c r="C2" s="206"/>
      <c r="D2" s="206"/>
      <c r="E2" s="206"/>
      <c r="F2" s="206"/>
      <c r="G2" s="206"/>
      <c r="H2" s="206"/>
      <c r="I2" s="206"/>
      <c r="J2" s="220"/>
    </row>
    <row r="3" spans="2:10" ht="19.5" customHeight="1">
      <c r="B3" s="177"/>
      <c r="C3" s="178"/>
      <c r="D3" s="178"/>
      <c r="E3" s="178"/>
      <c r="F3" s="178"/>
      <c r="G3" s="178"/>
      <c r="H3" s="178"/>
      <c r="I3" s="178"/>
      <c r="J3" s="201"/>
    </row>
    <row r="4" spans="2:5" ht="19.5" customHeight="1">
      <c r="B4" s="207"/>
      <c r="C4" s="207"/>
      <c r="D4" s="207"/>
      <c r="E4" s="207"/>
    </row>
    <row r="5" ht="15" customHeight="1"/>
    <row r="6" spans="2:8" ht="19.5" customHeight="1">
      <c r="B6" s="2" t="s">
        <v>66</v>
      </c>
      <c r="G6" s="143" t="s">
        <v>67</v>
      </c>
      <c r="H6" s="1"/>
    </row>
    <row r="7" spans="2:10" ht="19.5" customHeight="1">
      <c r="B7" s="167" t="s">
        <v>16</v>
      </c>
      <c r="C7" s="208"/>
      <c r="D7" s="209"/>
      <c r="E7" s="215"/>
      <c r="G7" s="216" t="s">
        <v>68</v>
      </c>
      <c r="H7" s="217"/>
      <c r="I7" s="208"/>
      <c r="J7" s="221"/>
    </row>
    <row r="8" spans="2:4" ht="19.5" customHeight="1">
      <c r="B8" s="210"/>
      <c r="D8" s="211"/>
    </row>
    <row r="9" spans="2:4" ht="19.5" customHeight="1">
      <c r="B9" s="143" t="s">
        <v>69</v>
      </c>
      <c r="C9" s="127"/>
      <c r="D9" s="6"/>
    </row>
    <row r="10" spans="2:5" ht="19.5" customHeight="1">
      <c r="B10" s="167" t="s">
        <v>70</v>
      </c>
      <c r="C10" s="208"/>
      <c r="D10" s="212"/>
      <c r="E10" s="218"/>
    </row>
    <row r="11" spans="2:6" ht="19.5" customHeight="1">
      <c r="B11" s="167" t="s">
        <v>71</v>
      </c>
      <c r="C11" s="213"/>
      <c r="D11" s="212"/>
      <c r="E11" s="218"/>
      <c r="F11" s="219"/>
    </row>
    <row r="12" ht="19.5" customHeight="1">
      <c r="B12" s="210" t="s">
        <v>72</v>
      </c>
    </row>
    <row r="13" ht="19.5" customHeight="1">
      <c r="B13" s="2" t="s">
        <v>73</v>
      </c>
    </row>
    <row r="14" ht="19.5" customHeight="1">
      <c r="B14" s="214" t="s">
        <v>74</v>
      </c>
    </row>
    <row r="15" ht="19.5" customHeight="1"/>
    <row r="16" ht="19.5" customHeight="1"/>
  </sheetData>
  <sheetProtection password="CC79" sheet="1" objects="1"/>
  <mergeCells count="6">
    <mergeCell ref="C7:E7"/>
    <mergeCell ref="G7:H7"/>
    <mergeCell ref="I7:J7"/>
    <mergeCell ref="C10:E10"/>
    <mergeCell ref="C11:E11"/>
    <mergeCell ref="B2:J3"/>
  </mergeCells>
  <dataValidations count="2">
    <dataValidation type="list" allowBlank="1" showInputMessage="1" showErrorMessage="1" imeMode="on" sqref="I7:J7">
      <formula1>"1,2,3"</formula1>
    </dataValidation>
    <dataValidation allowBlank="1" showInputMessage="1" showErrorMessage="1" imeMode="on" sqref="C10 C11"/>
  </dataValidations>
  <printOptions horizontalCentered="1"/>
  <pageMargins left="0.79" right="0.79" top="0.98" bottom="0.98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37"/>
  <sheetViews>
    <sheetView showGridLines="0" workbookViewId="0" topLeftCell="A1">
      <selection activeCell="J7" sqref="J7:N7"/>
    </sheetView>
  </sheetViews>
  <sheetFormatPr defaultColWidth="8.875" defaultRowHeight="13.5"/>
  <cols>
    <col min="1" max="1" width="1.625" style="2" customWidth="1"/>
    <col min="2" max="2" width="9.00390625" style="2" customWidth="1"/>
    <col min="3" max="7" width="9.00390625" style="2" bestFit="1" customWidth="1"/>
    <col min="8" max="8" width="4.625" style="2" customWidth="1"/>
    <col min="9" max="16384" width="9.00390625" style="2" bestFit="1" customWidth="1"/>
  </cols>
  <sheetData>
    <row r="2" spans="2:14" ht="19.5" customHeight="1">
      <c r="B2" s="175" t="s">
        <v>75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200"/>
    </row>
    <row r="3" spans="2:14" ht="19.5" customHeight="1"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201"/>
    </row>
    <row r="4" ht="12.75"/>
    <row r="6" spans="2:9" ht="12">
      <c r="B6" s="2" t="s">
        <v>76</v>
      </c>
      <c r="I6" s="2" t="s">
        <v>77</v>
      </c>
    </row>
    <row r="7" spans="2:14" ht="19.5" customHeight="1">
      <c r="B7" s="179" t="s">
        <v>16</v>
      </c>
      <c r="C7" s="180">
        <f>IF('①申込'!I7=1,'①申込'!C7,IF('①申込'!I7&gt;=2,'①申込'!C7&amp;"Ａ",""))</f>
      </c>
      <c r="D7" s="181"/>
      <c r="E7" s="181"/>
      <c r="F7" s="181"/>
      <c r="G7" s="192"/>
      <c r="H7" s="191"/>
      <c r="I7" s="179" t="s">
        <v>16</v>
      </c>
      <c r="J7" s="180">
        <f>IF('①申込'!I7&gt;=2,'①申込'!C7&amp;"Ｂ","")</f>
      </c>
      <c r="K7" s="181"/>
      <c r="L7" s="181"/>
      <c r="M7" s="181"/>
      <c r="N7" s="192"/>
    </row>
    <row r="8" spans="2:14" ht="12.75" customHeight="1">
      <c r="B8" s="182" t="s">
        <v>78</v>
      </c>
      <c r="C8" s="183" t="s">
        <v>28</v>
      </c>
      <c r="D8" s="184"/>
      <c r="E8" s="184"/>
      <c r="F8" s="193"/>
      <c r="G8" s="194" t="s">
        <v>6</v>
      </c>
      <c r="H8" s="191"/>
      <c r="I8" s="182" t="s">
        <v>78</v>
      </c>
      <c r="J8" s="186" t="s">
        <v>28</v>
      </c>
      <c r="K8" s="197"/>
      <c r="L8" s="197"/>
      <c r="M8" s="202"/>
      <c r="N8" s="182" t="s">
        <v>6</v>
      </c>
    </row>
    <row r="9" spans="2:14" ht="12.75" customHeight="1">
      <c r="B9" s="185"/>
      <c r="C9" s="186" t="s">
        <v>79</v>
      </c>
      <c r="D9" s="187" t="s">
        <v>80</v>
      </c>
      <c r="E9" s="186" t="s">
        <v>81</v>
      </c>
      <c r="F9" s="187" t="s">
        <v>82</v>
      </c>
      <c r="G9" s="185"/>
      <c r="H9" s="191"/>
      <c r="I9" s="185"/>
      <c r="J9" s="186" t="s">
        <v>79</v>
      </c>
      <c r="K9" s="187" t="s">
        <v>80</v>
      </c>
      <c r="L9" s="198" t="s">
        <v>81</v>
      </c>
      <c r="M9" s="202" t="s">
        <v>82</v>
      </c>
      <c r="N9" s="185"/>
    </row>
    <row r="10" spans="2:14" ht="24.75" customHeight="1">
      <c r="B10" s="188" t="s">
        <v>83</v>
      </c>
      <c r="C10" s="189"/>
      <c r="D10" s="190"/>
      <c r="E10" s="189"/>
      <c r="F10" s="190"/>
      <c r="G10" s="195"/>
      <c r="H10" s="191"/>
      <c r="I10" s="188" t="s">
        <v>83</v>
      </c>
      <c r="J10" s="189"/>
      <c r="K10" s="190"/>
      <c r="L10" s="189"/>
      <c r="M10" s="190"/>
      <c r="N10" s="203"/>
    </row>
    <row r="11" spans="2:14" ht="24.75" customHeight="1">
      <c r="B11" s="188" t="s">
        <v>84</v>
      </c>
      <c r="C11" s="189"/>
      <c r="D11" s="190"/>
      <c r="E11" s="189"/>
      <c r="F11" s="190"/>
      <c r="G11" s="196"/>
      <c r="H11" s="191"/>
      <c r="I11" s="188" t="s">
        <v>84</v>
      </c>
      <c r="J11" s="189"/>
      <c r="K11" s="190"/>
      <c r="L11" s="199"/>
      <c r="M11" s="204"/>
      <c r="N11" s="196"/>
    </row>
    <row r="12" spans="2:14" ht="24.75" customHeight="1">
      <c r="B12" s="188" t="s">
        <v>85</v>
      </c>
      <c r="C12" s="189"/>
      <c r="D12" s="190"/>
      <c r="E12" s="189"/>
      <c r="F12" s="190"/>
      <c r="G12" s="196"/>
      <c r="H12" s="191"/>
      <c r="I12" s="188" t="s">
        <v>85</v>
      </c>
      <c r="J12" s="189"/>
      <c r="K12" s="190"/>
      <c r="L12" s="199"/>
      <c r="M12" s="204"/>
      <c r="N12" s="196"/>
    </row>
    <row r="13" spans="2:14" ht="24.75" customHeight="1">
      <c r="B13" s="188" t="s">
        <v>86</v>
      </c>
      <c r="C13" s="189"/>
      <c r="D13" s="190"/>
      <c r="E13" s="189"/>
      <c r="F13" s="190"/>
      <c r="G13" s="196"/>
      <c r="H13" s="191"/>
      <c r="I13" s="188" t="s">
        <v>86</v>
      </c>
      <c r="J13" s="189"/>
      <c r="K13" s="190"/>
      <c r="L13" s="199"/>
      <c r="M13" s="204"/>
      <c r="N13" s="196"/>
    </row>
    <row r="14" spans="2:14" ht="24.75" customHeight="1">
      <c r="B14" s="188" t="s">
        <v>87</v>
      </c>
      <c r="C14" s="189"/>
      <c r="D14" s="190"/>
      <c r="E14" s="189"/>
      <c r="F14" s="190"/>
      <c r="G14" s="196"/>
      <c r="H14" s="191"/>
      <c r="I14" s="188" t="s">
        <v>87</v>
      </c>
      <c r="J14" s="189"/>
      <c r="K14" s="190"/>
      <c r="L14" s="199"/>
      <c r="M14" s="204"/>
      <c r="N14" s="196"/>
    </row>
    <row r="15" spans="2:14" ht="24.75" customHeight="1">
      <c r="B15" s="188" t="s">
        <v>88</v>
      </c>
      <c r="C15" s="189"/>
      <c r="D15" s="190"/>
      <c r="E15" s="189"/>
      <c r="F15" s="190"/>
      <c r="G15" s="196"/>
      <c r="H15" s="191"/>
      <c r="I15" s="188" t="s">
        <v>88</v>
      </c>
      <c r="J15" s="189"/>
      <c r="K15" s="190"/>
      <c r="L15" s="199"/>
      <c r="M15" s="204"/>
      <c r="N15" s="196"/>
    </row>
    <row r="16" spans="2:14" ht="24.75" customHeight="1">
      <c r="B16" s="188" t="s">
        <v>89</v>
      </c>
      <c r="C16" s="189"/>
      <c r="D16" s="190"/>
      <c r="E16" s="189"/>
      <c r="F16" s="190"/>
      <c r="G16" s="196"/>
      <c r="H16" s="191"/>
      <c r="I16" s="188" t="s">
        <v>89</v>
      </c>
      <c r="J16" s="189"/>
      <c r="K16" s="190"/>
      <c r="L16" s="199"/>
      <c r="M16" s="204"/>
      <c r="N16" s="196"/>
    </row>
    <row r="17" spans="2:14" ht="24.75" customHeight="1">
      <c r="B17" s="188" t="s">
        <v>90</v>
      </c>
      <c r="C17" s="189"/>
      <c r="D17" s="190"/>
      <c r="E17" s="189"/>
      <c r="F17" s="190"/>
      <c r="G17" s="196"/>
      <c r="H17" s="191"/>
      <c r="I17" s="188" t="s">
        <v>90</v>
      </c>
      <c r="J17" s="189"/>
      <c r="K17" s="190"/>
      <c r="L17" s="199"/>
      <c r="M17" s="204"/>
      <c r="N17" s="196"/>
    </row>
    <row r="18" spans="2:14" ht="24.75" customHeight="1">
      <c r="B18" s="188" t="s">
        <v>91</v>
      </c>
      <c r="C18" s="189"/>
      <c r="D18" s="190"/>
      <c r="E18" s="189"/>
      <c r="F18" s="190"/>
      <c r="G18" s="196"/>
      <c r="H18" s="191"/>
      <c r="I18" s="188" t="s">
        <v>91</v>
      </c>
      <c r="J18" s="189"/>
      <c r="K18" s="190"/>
      <c r="L18" s="199"/>
      <c r="M18" s="204"/>
      <c r="N18" s="196"/>
    </row>
    <row r="19" spans="2:14" ht="24.75" customHeight="1">
      <c r="B19" s="188" t="s">
        <v>92</v>
      </c>
      <c r="C19" s="189"/>
      <c r="D19" s="190"/>
      <c r="E19" s="189"/>
      <c r="F19" s="190"/>
      <c r="G19" s="196"/>
      <c r="H19" s="191"/>
      <c r="I19" s="188" t="s">
        <v>92</v>
      </c>
      <c r="J19" s="189"/>
      <c r="K19" s="190"/>
      <c r="L19" s="199"/>
      <c r="M19" s="204"/>
      <c r="N19" s="196"/>
    </row>
    <row r="20" spans="2:14" ht="24.75" customHeight="1">
      <c r="B20" s="188" t="s">
        <v>93</v>
      </c>
      <c r="C20" s="189"/>
      <c r="D20" s="190"/>
      <c r="E20" s="189"/>
      <c r="F20" s="190"/>
      <c r="G20" s="196"/>
      <c r="H20" s="191"/>
      <c r="I20" s="188" t="s">
        <v>93</v>
      </c>
      <c r="J20" s="189"/>
      <c r="K20" s="190"/>
      <c r="L20" s="199"/>
      <c r="M20" s="204"/>
      <c r="N20" s="196"/>
    </row>
    <row r="21" spans="2:14" ht="12"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2:14" ht="12"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2:14" ht="12">
      <c r="B23" s="191" t="s">
        <v>94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</row>
    <row r="24" spans="2:14" ht="19.5" customHeight="1">
      <c r="B24" s="179" t="s">
        <v>16</v>
      </c>
      <c r="C24" s="180">
        <f>IF('①申込'!I7&gt;=3,'①申込'!C7&amp;"C","")</f>
      </c>
      <c r="D24" s="181"/>
      <c r="E24" s="181"/>
      <c r="F24" s="181"/>
      <c r="G24" s="192"/>
      <c r="H24" s="191"/>
      <c r="I24" s="191"/>
      <c r="J24" s="191"/>
      <c r="K24" s="191"/>
      <c r="L24" s="191"/>
      <c r="M24" s="191"/>
      <c r="N24" s="191"/>
    </row>
    <row r="25" spans="2:14" ht="12.75" customHeight="1">
      <c r="B25" s="182" t="s">
        <v>78</v>
      </c>
      <c r="C25" s="183" t="s">
        <v>28</v>
      </c>
      <c r="D25" s="184"/>
      <c r="E25" s="184"/>
      <c r="F25" s="193"/>
      <c r="G25" s="194" t="s">
        <v>6</v>
      </c>
      <c r="H25" s="191"/>
      <c r="I25" s="191"/>
      <c r="J25" s="191"/>
      <c r="K25" s="191"/>
      <c r="L25" s="191"/>
      <c r="M25" s="191"/>
      <c r="N25" s="191"/>
    </row>
    <row r="26" spans="2:14" ht="12.75" customHeight="1">
      <c r="B26" s="185"/>
      <c r="C26" s="186" t="s">
        <v>79</v>
      </c>
      <c r="D26" s="187" t="s">
        <v>80</v>
      </c>
      <c r="E26" s="186" t="s">
        <v>81</v>
      </c>
      <c r="F26" s="187" t="s">
        <v>82</v>
      </c>
      <c r="G26" s="185"/>
      <c r="H26" s="191"/>
      <c r="I26" s="191"/>
      <c r="J26" s="191"/>
      <c r="K26" s="191"/>
      <c r="L26" s="191"/>
      <c r="M26" s="191"/>
      <c r="N26" s="191"/>
    </row>
    <row r="27" spans="2:14" ht="24.75" customHeight="1">
      <c r="B27" s="188" t="s">
        <v>83</v>
      </c>
      <c r="C27" s="189"/>
      <c r="D27" s="190"/>
      <c r="E27" s="189"/>
      <c r="F27" s="190"/>
      <c r="G27" s="195"/>
      <c r="H27" s="191"/>
      <c r="I27" s="191"/>
      <c r="J27" s="191"/>
      <c r="K27" s="191"/>
      <c r="L27" s="191"/>
      <c r="M27" s="191"/>
      <c r="N27" s="191"/>
    </row>
    <row r="28" spans="2:14" ht="24.75" customHeight="1">
      <c r="B28" s="188" t="s">
        <v>84</v>
      </c>
      <c r="C28" s="189"/>
      <c r="D28" s="190"/>
      <c r="E28" s="189"/>
      <c r="F28" s="190"/>
      <c r="G28" s="196"/>
      <c r="H28" s="191"/>
      <c r="I28" s="191"/>
      <c r="J28" s="191"/>
      <c r="K28" s="191"/>
      <c r="L28" s="191"/>
      <c r="M28" s="191"/>
      <c r="N28" s="191"/>
    </row>
    <row r="29" spans="2:14" ht="24.75" customHeight="1">
      <c r="B29" s="188" t="s">
        <v>85</v>
      </c>
      <c r="C29" s="189"/>
      <c r="D29" s="190"/>
      <c r="E29" s="189"/>
      <c r="F29" s="190"/>
      <c r="G29" s="196"/>
      <c r="H29" s="191"/>
      <c r="I29" s="191"/>
      <c r="J29" s="191"/>
      <c r="K29" s="191"/>
      <c r="L29" s="191"/>
      <c r="M29" s="191"/>
      <c r="N29" s="191"/>
    </row>
    <row r="30" spans="2:14" ht="24.75" customHeight="1">
      <c r="B30" s="188" t="s">
        <v>86</v>
      </c>
      <c r="C30" s="189"/>
      <c r="D30" s="190"/>
      <c r="E30" s="189"/>
      <c r="F30" s="190"/>
      <c r="G30" s="196"/>
      <c r="H30" s="191"/>
      <c r="I30" s="191"/>
      <c r="J30" s="191"/>
      <c r="K30" s="191"/>
      <c r="L30" s="191"/>
      <c r="M30" s="191"/>
      <c r="N30" s="191"/>
    </row>
    <row r="31" spans="2:14" ht="24.75" customHeight="1">
      <c r="B31" s="188" t="s">
        <v>87</v>
      </c>
      <c r="C31" s="189"/>
      <c r="D31" s="190"/>
      <c r="E31" s="189"/>
      <c r="F31" s="190"/>
      <c r="G31" s="196"/>
      <c r="H31" s="191"/>
      <c r="I31" s="191"/>
      <c r="J31" s="191"/>
      <c r="K31" s="191"/>
      <c r="L31" s="191"/>
      <c r="M31" s="191"/>
      <c r="N31" s="191"/>
    </row>
    <row r="32" spans="2:14" ht="24.75" customHeight="1">
      <c r="B32" s="188" t="s">
        <v>88</v>
      </c>
      <c r="C32" s="189"/>
      <c r="D32" s="190"/>
      <c r="E32" s="189"/>
      <c r="F32" s="190"/>
      <c r="G32" s="196"/>
      <c r="H32" s="191"/>
      <c r="I32" s="191"/>
      <c r="J32" s="191"/>
      <c r="K32" s="191"/>
      <c r="L32" s="191"/>
      <c r="M32" s="191"/>
      <c r="N32" s="191"/>
    </row>
    <row r="33" spans="2:14" ht="24.75" customHeight="1">
      <c r="B33" s="188" t="s">
        <v>89</v>
      </c>
      <c r="C33" s="189"/>
      <c r="D33" s="190"/>
      <c r="E33" s="189"/>
      <c r="F33" s="190"/>
      <c r="G33" s="196"/>
      <c r="H33" s="191"/>
      <c r="I33" s="191"/>
      <c r="J33" s="191"/>
      <c r="K33" s="191"/>
      <c r="L33" s="191"/>
      <c r="M33" s="191"/>
      <c r="N33" s="191"/>
    </row>
    <row r="34" spans="2:14" ht="24.75" customHeight="1">
      <c r="B34" s="188" t="s">
        <v>90</v>
      </c>
      <c r="C34" s="189"/>
      <c r="D34" s="190"/>
      <c r="E34" s="189"/>
      <c r="F34" s="190"/>
      <c r="G34" s="196"/>
      <c r="H34" s="191"/>
      <c r="I34" s="191"/>
      <c r="J34" s="191"/>
      <c r="K34" s="191"/>
      <c r="L34" s="191"/>
      <c r="M34" s="191"/>
      <c r="N34" s="191"/>
    </row>
    <row r="35" spans="2:14" ht="24.75" customHeight="1">
      <c r="B35" s="188" t="s">
        <v>91</v>
      </c>
      <c r="C35" s="189"/>
      <c r="D35" s="190"/>
      <c r="E35" s="189"/>
      <c r="F35" s="190"/>
      <c r="G35" s="196"/>
      <c r="H35" s="191"/>
      <c r="I35" s="191"/>
      <c r="J35" s="191"/>
      <c r="K35" s="191"/>
      <c r="L35" s="191"/>
      <c r="M35" s="191"/>
      <c r="N35" s="191"/>
    </row>
    <row r="36" spans="2:14" ht="24.75" customHeight="1">
      <c r="B36" s="188" t="s">
        <v>92</v>
      </c>
      <c r="C36" s="189"/>
      <c r="D36" s="190"/>
      <c r="E36" s="189"/>
      <c r="F36" s="190"/>
      <c r="G36" s="196"/>
      <c r="H36" s="191"/>
      <c r="I36" s="191"/>
      <c r="J36" s="191"/>
      <c r="K36" s="191"/>
      <c r="L36" s="191"/>
      <c r="M36" s="191"/>
      <c r="N36" s="191"/>
    </row>
    <row r="37" spans="2:14" ht="24.75" customHeight="1">
      <c r="B37" s="188" t="s">
        <v>93</v>
      </c>
      <c r="C37" s="189"/>
      <c r="D37" s="190"/>
      <c r="E37" s="189"/>
      <c r="F37" s="190"/>
      <c r="G37" s="196"/>
      <c r="H37" s="191"/>
      <c r="I37" s="191"/>
      <c r="J37" s="191"/>
      <c r="K37" s="191"/>
      <c r="L37" s="191"/>
      <c r="M37" s="191"/>
      <c r="N37" s="191"/>
    </row>
  </sheetData>
  <sheetProtection password="CC79" sheet="1" objects="1"/>
  <mergeCells count="13">
    <mergeCell ref="C7:G7"/>
    <mergeCell ref="J7:N7"/>
    <mergeCell ref="C8:F8"/>
    <mergeCell ref="J8:M8"/>
    <mergeCell ref="C24:G24"/>
    <mergeCell ref="C25:F25"/>
    <mergeCell ref="B8:B9"/>
    <mergeCell ref="B25:B26"/>
    <mergeCell ref="G8:G9"/>
    <mergeCell ref="G25:G26"/>
    <mergeCell ref="I8:I9"/>
    <mergeCell ref="N8:N9"/>
    <mergeCell ref="B2:N3"/>
  </mergeCells>
  <conditionalFormatting sqref="G11:G20 C10:F20">
    <cfRule type="expression" priority="6" dxfId="0" stopIfTrue="1">
      <formula>$C$7&lt;&gt;""</formula>
    </cfRule>
  </conditionalFormatting>
  <conditionalFormatting sqref="N11:N20 J10:M20">
    <cfRule type="expression" priority="2" dxfId="0" stopIfTrue="1">
      <formula>$J$7&lt;&gt;""</formula>
    </cfRule>
  </conditionalFormatting>
  <conditionalFormatting sqref="G28:G37 C27:F37">
    <cfRule type="expression" priority="1" dxfId="0" stopIfTrue="1">
      <formula>$C$24&lt;&gt;""</formula>
    </cfRule>
  </conditionalFormatting>
  <dataValidations count="4">
    <dataValidation type="custom" allowBlank="1" showInputMessage="1" showErrorMessage="1" promptTitle="半角で入力してください！" errorTitle="入力できません！" error="申込書のチーム名および駅伝参加チーム数を入力してください。" sqref="E10 L10 E27">
      <formula1>$C$7&lt;&gt;""</formula1>
    </dataValidation>
    <dataValidation type="custom" allowBlank="1" showInputMessage="1" showErrorMessage="1" errorTitle="入力できません！" error="申込書のチーム名および駅伝参加チーム数を入力してください。" sqref="J10:K10 M10 J18:K18 D35 E11:E20 E28:E37 F10:F20 F27:F37 C36:D37 C10:D20 C27:D34">
      <formula1>$C$7&lt;&gt;""</formula1>
    </dataValidation>
    <dataValidation type="custom" allowBlank="1" showInputMessage="1" showErrorMessage="1" errorTitle="入力できません！" error="申込書のチーム名および駅伝参加チーム数を入力してください。" sqref="C35 J11:K17 J19:K20 L11:M20">
      <formula1>$J$7&lt;&gt;""</formula1>
    </dataValidation>
    <dataValidation type="list" allowBlank="1" showInputMessage="1" showErrorMessage="1" sqref="G11:G20 G28:G37 N11:N20">
      <formula1>"4,5,6"</formula1>
    </dataValidation>
  </dataValidations>
  <printOptions horizontalCentered="1" verticalCentered="1"/>
  <pageMargins left="0.2" right="0.2" top="0.2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松濱　幹</dc:creator>
  <cp:keywords/>
  <dc:description/>
  <cp:lastModifiedBy>junki</cp:lastModifiedBy>
  <cp:lastPrinted>2017-12-02T07:12:03Z</cp:lastPrinted>
  <dcterms:created xsi:type="dcterms:W3CDTF">2007-11-06T21:48:13Z</dcterms:created>
  <dcterms:modified xsi:type="dcterms:W3CDTF">2023-10-16T20:06:44Z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1041-3.1.1.6386</vt:lpwstr>
  </property>
  <property fmtid="{D5CDD505-2E9C-101B-9397-08002B2CF9AE}" pid="3" name="퀀_generated_2.-2147483648">
    <vt:i4>2052</vt:i4>
  </property>
</Properties>
</file>